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fsu-my.sharepoint.com/personal/mralfanokalli_sport-u_com/Documents/Sports individuel/Resultats/résultats 2024/"/>
    </mc:Choice>
  </mc:AlternateContent>
  <xr:revisionPtr revIDLastSave="6462" documentId="8_{34B84D5F-197D-45A4-B827-1996F37EA4D8}" xr6:coauthVersionLast="47" xr6:coauthVersionMax="47" xr10:uidLastSave="{E92A516E-1B35-4C7F-954B-1B0DF9151F5B}"/>
  <bookViews>
    <workbookView xWindow="23880" yWindow="-120" windowWidth="29040" windowHeight="15720" tabRatio="722" firstSheet="1" activeTab="2" xr2:uid="{00000000-000D-0000-FFFF-FFFF00000000}"/>
  </bookViews>
  <sheets>
    <sheet name="Licenciés ffsu" sheetId="22" r:id="rId1"/>
    <sheet name="Participants" sheetId="30" r:id="rId2"/>
    <sheet name="Participations" sheetId="28" r:id="rId3"/>
    <sheet name="NATIONAL" sheetId="15" r:id="rId4"/>
    <sheet name="TOURNOI" sheetId="35" r:id="rId5"/>
    <sheet name="S.D9.R5" sheetId="31" r:id="rId6"/>
    <sheet name="S.EXC P" sheetId="24" r:id="rId7"/>
    <sheet name="S.H" sheetId="7" r:id="rId8"/>
    <sheet name="EQUIPE" sheetId="16" r:id="rId9"/>
    <sheet name="qualif CFU" sheetId="19" r:id="rId10"/>
  </sheets>
  <definedNames>
    <definedName name="_xlnm._FilterDatabase" localSheetId="9" hidden="1">'qualif CFU'!#REF!</definedName>
    <definedName name="_xlnm._FilterDatabase" localSheetId="5" hidden="1">'S.D9.R5'!#REF!</definedName>
    <definedName name="_xlnm._FilterDatabase" localSheetId="6" hidden="1">'S.EXC P'!#REF!</definedName>
    <definedName name="_xlnm._FilterDatabase" localSheetId="7" hidden="1">S.H!$J$116:$L$127</definedName>
    <definedName name="_xlnm._FilterDatabase" localSheetId="4" hidden="1">TOURNOI!#REF!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28" l="1"/>
  <c r="H24" i="28"/>
  <c r="K14" i="19" l="1"/>
  <c r="J14" i="19"/>
  <c r="K13" i="19"/>
  <c r="J13" i="19"/>
  <c r="K12" i="19"/>
  <c r="J12" i="19"/>
  <c r="K11" i="19"/>
  <c r="J11" i="19"/>
  <c r="K10" i="19"/>
  <c r="J10" i="19"/>
  <c r="K9" i="19"/>
  <c r="J9" i="19"/>
  <c r="K8" i="19"/>
  <c r="J8" i="19"/>
  <c r="K7" i="19"/>
  <c r="J7" i="19"/>
  <c r="K6" i="19"/>
  <c r="J6" i="19"/>
  <c r="K5" i="19"/>
  <c r="J5" i="19"/>
  <c r="K4" i="19"/>
  <c r="J4" i="19"/>
  <c r="K20" i="19"/>
  <c r="J20" i="19"/>
  <c r="K19" i="19"/>
  <c r="J19" i="19"/>
  <c r="K18" i="19"/>
  <c r="J18" i="19"/>
  <c r="K17" i="19"/>
  <c r="J17" i="19"/>
  <c r="K16" i="19"/>
  <c r="J16" i="19"/>
  <c r="K15" i="19"/>
  <c r="J15" i="19"/>
  <c r="P26" i="28"/>
  <c r="Q25" i="28"/>
  <c r="P25" i="28"/>
  <c r="H26" i="28"/>
  <c r="I25" i="28"/>
  <c r="H25" i="28"/>
  <c r="I23" i="28"/>
  <c r="H23" i="28"/>
  <c r="I22" i="28"/>
  <c r="H22" i="28"/>
  <c r="I47" i="28" l="1"/>
  <c r="J47" i="28"/>
  <c r="K47" i="28"/>
  <c r="L47" i="28"/>
  <c r="M47" i="28"/>
  <c r="N47" i="28"/>
  <c r="O47" i="28"/>
  <c r="P47" i="28"/>
  <c r="Q47" i="28"/>
  <c r="H47" i="28"/>
  <c r="I46" i="28"/>
  <c r="J46" i="28"/>
  <c r="K46" i="28"/>
  <c r="L46" i="28"/>
  <c r="M46" i="28"/>
  <c r="N46" i="28"/>
  <c r="O46" i="28"/>
  <c r="P46" i="28"/>
  <c r="Q46" i="28"/>
  <c r="H46" i="28"/>
  <c r="I45" i="28"/>
  <c r="J45" i="28"/>
  <c r="K45" i="28"/>
  <c r="L45" i="28"/>
  <c r="M45" i="28"/>
  <c r="N45" i="28"/>
  <c r="O45" i="28"/>
  <c r="P45" i="28"/>
  <c r="Q45" i="28"/>
  <c r="J44" i="28"/>
  <c r="K44" i="28"/>
  <c r="L44" i="28"/>
  <c r="M44" i="28"/>
  <c r="N44" i="28"/>
  <c r="O44" i="28"/>
  <c r="H45" i="28"/>
  <c r="I43" i="28"/>
  <c r="J43" i="28"/>
  <c r="K43" i="28"/>
  <c r="L43" i="28"/>
  <c r="M43" i="28"/>
  <c r="N43" i="28"/>
  <c r="O43" i="28"/>
  <c r="P43" i="28"/>
  <c r="Q43" i="28"/>
  <c r="H43" i="28"/>
  <c r="I48" i="28"/>
  <c r="J48" i="28"/>
  <c r="K48" i="28"/>
  <c r="L48" i="28"/>
  <c r="M48" i="28"/>
  <c r="N48" i="28"/>
  <c r="O48" i="28"/>
  <c r="P48" i="28"/>
  <c r="Q48" i="28"/>
  <c r="P13" i="28"/>
  <c r="P44" i="28" s="1"/>
  <c r="Q10" i="28"/>
  <c r="Q44" i="28" s="1"/>
  <c r="I30" i="28"/>
  <c r="H30" i="28"/>
  <c r="K59" i="19"/>
  <c r="J59" i="19"/>
  <c r="K58" i="19"/>
  <c r="J58" i="19"/>
  <c r="K57" i="19"/>
  <c r="J57" i="19"/>
  <c r="K56" i="19"/>
  <c r="J56" i="19"/>
  <c r="K55" i="19"/>
  <c r="J55" i="19"/>
  <c r="K54" i="19"/>
  <c r="J54" i="19"/>
  <c r="K53" i="19"/>
  <c r="J53" i="19"/>
  <c r="K52" i="19"/>
  <c r="J52" i="19"/>
  <c r="K51" i="19"/>
  <c r="J51" i="19"/>
  <c r="K50" i="19"/>
  <c r="J50" i="19"/>
  <c r="K49" i="19"/>
  <c r="J49" i="19"/>
  <c r="K48" i="19"/>
  <c r="J48" i="19"/>
  <c r="K47" i="19"/>
  <c r="J47" i="19"/>
  <c r="K46" i="19"/>
  <c r="J46" i="19"/>
  <c r="K45" i="19"/>
  <c r="J45" i="19"/>
  <c r="K44" i="19"/>
  <c r="J44" i="19"/>
  <c r="K43" i="19"/>
  <c r="J43" i="19"/>
  <c r="K42" i="19"/>
  <c r="J42" i="19"/>
  <c r="K41" i="19"/>
  <c r="J41" i="19"/>
  <c r="K40" i="19"/>
  <c r="J40" i="19"/>
  <c r="K39" i="19"/>
  <c r="J39" i="19"/>
  <c r="K38" i="19"/>
  <c r="J38" i="19"/>
  <c r="K37" i="19"/>
  <c r="J37" i="19"/>
  <c r="K36" i="19"/>
  <c r="J36" i="19"/>
  <c r="K35" i="19"/>
  <c r="J35" i="19"/>
  <c r="K34" i="19"/>
  <c r="J34" i="19"/>
  <c r="K33" i="19"/>
  <c r="J33" i="19"/>
  <c r="K32" i="19"/>
  <c r="J32" i="19"/>
  <c r="K31" i="19"/>
  <c r="J31" i="19"/>
  <c r="K30" i="19"/>
  <c r="J30" i="19"/>
  <c r="K29" i="19"/>
  <c r="J29" i="19"/>
  <c r="K28" i="19"/>
  <c r="J28" i="19"/>
  <c r="K27" i="19"/>
  <c r="J27" i="19"/>
  <c r="K26" i="19"/>
  <c r="J26" i="19"/>
  <c r="K25" i="19"/>
  <c r="J25" i="19"/>
  <c r="K24" i="19"/>
  <c r="J24" i="19"/>
  <c r="K23" i="19"/>
  <c r="J23" i="19"/>
  <c r="J31" i="35" l="1"/>
  <c r="J30" i="35"/>
  <c r="H48" i="28" l="1"/>
  <c r="K167" i="19"/>
  <c r="K166" i="19"/>
  <c r="K165" i="19"/>
  <c r="K164" i="19"/>
  <c r="K163" i="19"/>
  <c r="K162" i="19"/>
  <c r="K153" i="19"/>
  <c r="K154" i="19"/>
  <c r="K155" i="19"/>
  <c r="K156" i="19"/>
  <c r="K157" i="19"/>
  <c r="K152" i="19"/>
  <c r="K151" i="19"/>
  <c r="K150" i="19"/>
  <c r="K149" i="19"/>
  <c r="K148" i="19"/>
  <c r="L108" i="19"/>
  <c r="K108" i="19"/>
  <c r="L107" i="19"/>
  <c r="K107" i="19"/>
  <c r="L106" i="19"/>
  <c r="K106" i="19"/>
  <c r="L105" i="19"/>
  <c r="K105" i="19"/>
  <c r="L104" i="19"/>
  <c r="K104" i="19"/>
  <c r="L98" i="19"/>
  <c r="K98" i="19"/>
  <c r="L97" i="19"/>
  <c r="K97" i="19"/>
  <c r="L96" i="19"/>
  <c r="K96" i="19"/>
  <c r="L95" i="19"/>
  <c r="K95" i="19"/>
  <c r="L94" i="19"/>
  <c r="K94" i="19"/>
  <c r="L93" i="19"/>
  <c r="K93" i="19"/>
  <c r="L103" i="19"/>
  <c r="K103" i="19"/>
  <c r="L102" i="19"/>
  <c r="K102" i="19"/>
  <c r="K101" i="19"/>
  <c r="L100" i="19"/>
  <c r="K100" i="19"/>
  <c r="L99" i="19"/>
  <c r="K99" i="19"/>
  <c r="I10" i="28"/>
  <c r="I44" i="28" s="1"/>
  <c r="H13" i="28"/>
  <c r="H44" i="28" s="1"/>
  <c r="E110" i="19"/>
  <c r="E42" i="19"/>
  <c r="E34" i="19"/>
  <c r="E76" i="19"/>
  <c r="E69" i="19"/>
  <c r="E61" i="19"/>
</calcChain>
</file>

<file path=xl/sharedStrings.xml><?xml version="1.0" encoding="utf-8"?>
<sst xmlns="http://schemas.openxmlformats.org/spreadsheetml/2006/main" count="9796" uniqueCount="1644">
  <si>
    <t>Masculin</t>
  </si>
  <si>
    <t>Féminin</t>
  </si>
  <si>
    <t>Mixte</t>
  </si>
  <si>
    <t>Simple</t>
  </si>
  <si>
    <t>Autres résultats</t>
  </si>
  <si>
    <t>Badminton</t>
  </si>
  <si>
    <t>Championnat d'Académie</t>
  </si>
  <si>
    <t>Championnat de France</t>
  </si>
  <si>
    <t>DATES</t>
  </si>
  <si>
    <t>PARTICIPANTS</t>
  </si>
  <si>
    <t>EQUIPES</t>
  </si>
  <si>
    <t>F</t>
  </si>
  <si>
    <t>G</t>
  </si>
  <si>
    <t>M</t>
  </si>
  <si>
    <t>INDIVIDUEL</t>
  </si>
  <si>
    <t>DOUBLE</t>
  </si>
  <si>
    <t>ACADEMIQUE</t>
  </si>
  <si>
    <t>EQUIPE</t>
  </si>
  <si>
    <t>Championnat 
d'Académie</t>
  </si>
  <si>
    <t>TOURNOI</t>
  </si>
  <si>
    <t>THOMAS</t>
  </si>
  <si>
    <t>CHLOE</t>
  </si>
  <si>
    <t>THEO</t>
  </si>
  <si>
    <t>PIERRE</t>
  </si>
  <si>
    <t>BAPTISTE</t>
  </si>
  <si>
    <t>ENTPE LYON</t>
  </si>
  <si>
    <t>ELITE</t>
  </si>
  <si>
    <t>NATIONAL GE</t>
  </si>
  <si>
    <t>LEO</t>
  </si>
  <si>
    <t>1</t>
  </si>
  <si>
    <t>Equipe Grande école</t>
  </si>
  <si>
    <t>Equipe CFE</t>
  </si>
  <si>
    <t>Equipe ELITE</t>
  </si>
  <si>
    <t>ANTOINE</t>
  </si>
  <si>
    <t>NGUYEN</t>
  </si>
  <si>
    <t>RAPHAEL</t>
  </si>
  <si>
    <t>Simple classé R5+</t>
  </si>
  <si>
    <t>Double Classés
R5+</t>
  </si>
  <si>
    <t>UDL - UTE LYON 3</t>
  </si>
  <si>
    <t>UDL - UTE LYON 1 SCIENCES</t>
  </si>
  <si>
    <t>UDL - UTE LYON 1 IUT</t>
  </si>
  <si>
    <t>UDL - UTE LYON 1 POLYTECH</t>
  </si>
  <si>
    <t>UDL - UTE LYON 1 APS</t>
  </si>
  <si>
    <t>CLARA</t>
  </si>
  <si>
    <t>JULIE</t>
  </si>
  <si>
    <t>GAUTHIER</t>
  </si>
  <si>
    <t>Championnat Auvergne-Rhône-Alpes</t>
  </si>
  <si>
    <t>Double</t>
  </si>
  <si>
    <t>UDL - UTE LYON 2</t>
  </si>
  <si>
    <t>COLIN</t>
  </si>
  <si>
    <t>SANCHEZ</t>
  </si>
  <si>
    <t>CAMILLE</t>
  </si>
  <si>
    <t>CLEMENT</t>
  </si>
  <si>
    <t>LEA</t>
  </si>
  <si>
    <t>ECAM LYON</t>
  </si>
  <si>
    <t>MARTIN</t>
  </si>
  <si>
    <t>BASTIEN</t>
  </si>
  <si>
    <t>ALEXANDRE</t>
  </si>
  <si>
    <t>QUENTIN</t>
  </si>
  <si>
    <t>GUILLAUME</t>
  </si>
  <si>
    <t>TOM</t>
  </si>
  <si>
    <t>LUCAS</t>
  </si>
  <si>
    <t>AURA</t>
  </si>
  <si>
    <t>DAVID</t>
  </si>
  <si>
    <t>MONTESSUY</t>
  </si>
  <si>
    <t>SOUFFLET</t>
  </si>
  <si>
    <t>SARAH</t>
  </si>
  <si>
    <t>JOSEPH</t>
  </si>
  <si>
    <t>LYON</t>
  </si>
  <si>
    <t>MATEO</t>
  </si>
  <si>
    <t>BONNAMOUR</t>
  </si>
  <si>
    <t>INSA DE LYON</t>
  </si>
  <si>
    <t>ALEXIS</t>
  </si>
  <si>
    <t>ROBERT</t>
  </si>
  <si>
    <t>MATHIAS</t>
  </si>
  <si>
    <t>ECOLE NORMALE SUP DE LYON</t>
  </si>
  <si>
    <t>FERRIERE</t>
  </si>
  <si>
    <t>LEMIERE</t>
  </si>
  <si>
    <t>ROSSELET</t>
  </si>
  <si>
    <t>RODRIGUEZ</t>
  </si>
  <si>
    <t>NINA</t>
  </si>
  <si>
    <t>AMELIE</t>
  </si>
  <si>
    <t>MOSCA</t>
  </si>
  <si>
    <t>PEUTOT</t>
  </si>
  <si>
    <t>ARNAUD</t>
  </si>
  <si>
    <t>LUCIEN</t>
  </si>
  <si>
    <t>KILLIAN</t>
  </si>
  <si>
    <t>BARBARA</t>
  </si>
  <si>
    <t>SIVRE</t>
  </si>
  <si>
    <t>ADELE</t>
  </si>
  <si>
    <t>STAQUET</t>
  </si>
  <si>
    <t>DEPREZ</t>
  </si>
  <si>
    <t>MAEVANE</t>
  </si>
  <si>
    <t>EMILIE</t>
  </si>
  <si>
    <t>DEFRANCE</t>
  </si>
  <si>
    <t>GALAAD</t>
  </si>
  <si>
    <t>PIERRICK</t>
  </si>
  <si>
    <t>BOUVET</t>
  </si>
  <si>
    <t>ESTHEM</t>
  </si>
  <si>
    <t>ECOLE CENTRALE DE LYON</t>
  </si>
  <si>
    <t>COB VETAGROP LYON</t>
  </si>
  <si>
    <t>COULLARE</t>
  </si>
  <si>
    <t>FLORIAN</t>
  </si>
  <si>
    <t>DELANNOY</t>
  </si>
  <si>
    <t>PAUL</t>
  </si>
  <si>
    <t>ADAM</t>
  </si>
  <si>
    <t>GAGOU</t>
  </si>
  <si>
    <t>MATTEO</t>
  </si>
  <si>
    <t>LEGRAND</t>
  </si>
  <si>
    <t>MEZENTZEFF</t>
  </si>
  <si>
    <t>HOANG</t>
  </si>
  <si>
    <t>POULTIER</t>
  </si>
  <si>
    <t>BENJAMIN PAUL FRANK</t>
  </si>
  <si>
    <t>PUTEAUX</t>
  </si>
  <si>
    <t>QUIBLIER</t>
  </si>
  <si>
    <t>UDL - UTE LYON 2 IEP</t>
  </si>
  <si>
    <t>ROGER</t>
  </si>
  <si>
    <t>TILLIER</t>
  </si>
  <si>
    <t>VERSAEVEL</t>
  </si>
  <si>
    <t>OCTAVE</t>
  </si>
  <si>
    <t>AUGOT</t>
  </si>
  <si>
    <t>THEA</t>
  </si>
  <si>
    <t>BAYLE</t>
  </si>
  <si>
    <t>CASTAGNET</t>
  </si>
  <si>
    <t>FLORE</t>
  </si>
  <si>
    <t>DAO</t>
  </si>
  <si>
    <t>THI TRANG NGAN</t>
  </si>
  <si>
    <t>ELISE</t>
  </si>
  <si>
    <t>PICHOT</t>
  </si>
  <si>
    <t>SAILLARD</t>
  </si>
  <si>
    <t>JADE</t>
  </si>
  <si>
    <t>VICTOR</t>
  </si>
  <si>
    <t>BULTYNCK</t>
  </si>
  <si>
    <t>ELOUAN</t>
  </si>
  <si>
    <t>CHANG</t>
  </si>
  <si>
    <t>LEON</t>
  </si>
  <si>
    <t>DUMONT</t>
  </si>
  <si>
    <t>ROBIN</t>
  </si>
  <si>
    <t>AMAURY</t>
  </si>
  <si>
    <t>TERRIER</t>
  </si>
  <si>
    <t>PIERRE-OLIVIER</t>
  </si>
  <si>
    <t>MILLAUD</t>
  </si>
  <si>
    <t>RUDANT</t>
  </si>
  <si>
    <t>GILLET</t>
  </si>
  <si>
    <t>CLEMENCE</t>
  </si>
  <si>
    <t>FANNY</t>
  </si>
  <si>
    <t>CHARLOTTE</t>
  </si>
  <si>
    <t>ORIANE</t>
  </si>
  <si>
    <t>OVIEVE</t>
  </si>
  <si>
    <t>ARWEN</t>
  </si>
  <si>
    <t>LAFORET</t>
  </si>
  <si>
    <t>JORDAN</t>
  </si>
  <si>
    <t>VINCENT</t>
  </si>
  <si>
    <t>MINEZ</t>
  </si>
  <si>
    <t>YOHANN</t>
  </si>
  <si>
    <t>EDOUARD</t>
  </si>
  <si>
    <t>LUCA</t>
  </si>
  <si>
    <t>GRENOBLE</t>
  </si>
  <si>
    <t>PESTRE</t>
  </si>
  <si>
    <t>SENELLART</t>
  </si>
  <si>
    <t>BENJAMIN</t>
  </si>
  <si>
    <t>Championnat Inter-ligue Sud Est</t>
  </si>
  <si>
    <t>CFE</t>
  </si>
  <si>
    <t>ELSA</t>
  </si>
  <si>
    <t>GIL</t>
  </si>
  <si>
    <t>DELAINE</t>
  </si>
  <si>
    <t>ELINE</t>
  </si>
  <si>
    <t>GARANCE</t>
  </si>
  <si>
    <t>ANATOLE</t>
  </si>
  <si>
    <t>AUGUSTIN</t>
  </si>
  <si>
    <t>RAFAEL</t>
  </si>
  <si>
    <t>YOANN</t>
  </si>
  <si>
    <t>RENIERS</t>
  </si>
  <si>
    <t>GIGNOUX</t>
  </si>
  <si>
    <t>VAN KALMTHOUT</t>
  </si>
  <si>
    <t>TEO</t>
  </si>
  <si>
    <t>BROSSETTE</t>
  </si>
  <si>
    <t>MA</t>
  </si>
  <si>
    <t>LONGRUI</t>
  </si>
  <si>
    <t>CORALIE</t>
  </si>
  <si>
    <t>CLERMONT</t>
  </si>
  <si>
    <t>PARTICIPATIONS</t>
  </si>
  <si>
    <t>Ute</t>
  </si>
  <si>
    <t>Ecole</t>
  </si>
  <si>
    <t>MARSEILLE</t>
  </si>
  <si>
    <t>ANIMATION</t>
  </si>
  <si>
    <t>BADMINTON  2023 / 2024</t>
  </si>
  <si>
    <t>qualif 
au 14/12</t>
  </si>
  <si>
    <t>Simple A3</t>
  </si>
  <si>
    <t>A2</t>
  </si>
  <si>
    <t>Smple A1</t>
  </si>
  <si>
    <t>MQ1E051336</t>
  </si>
  <si>
    <t>BOUCHER</t>
  </si>
  <si>
    <t>MQ1E027672</t>
  </si>
  <si>
    <t>MQ1E016595</t>
  </si>
  <si>
    <t>BRUNET</t>
  </si>
  <si>
    <t>CAPUCINE</t>
  </si>
  <si>
    <t>MA2O020566</t>
  </si>
  <si>
    <t>CARLES</t>
  </si>
  <si>
    <t>MA1U036791</t>
  </si>
  <si>
    <t>CAVEL</t>
  </si>
  <si>
    <t>MA3U039521</t>
  </si>
  <si>
    <t>MQ1E023531</t>
  </si>
  <si>
    <t>MARRON</t>
  </si>
  <si>
    <t>MF1E033190</t>
  </si>
  <si>
    <t>MQ1E001106</t>
  </si>
  <si>
    <t>PHAM</t>
  </si>
  <si>
    <t>CYNTHIA</t>
  </si>
  <si>
    <t>MQ1E005686</t>
  </si>
  <si>
    <t>PLANTIER</t>
  </si>
  <si>
    <t>MA2U020570</t>
  </si>
  <si>
    <t>ML1E053290</t>
  </si>
  <si>
    <t>MQ1E001129</t>
  </si>
  <si>
    <t>ALDROVANDI</t>
  </si>
  <si>
    <t>MILO</t>
  </si>
  <si>
    <t>MA11039227</t>
  </si>
  <si>
    <t>MQ1E020903</t>
  </si>
  <si>
    <t>BREMOND</t>
  </si>
  <si>
    <t>MG1E012532</t>
  </si>
  <si>
    <t>CARAUD</t>
  </si>
  <si>
    <t>ECOLE DES MINES DE ST ETIENNE</t>
  </si>
  <si>
    <t>MU1E051045</t>
  </si>
  <si>
    <t>CAVAILLE</t>
  </si>
  <si>
    <t>CRIS</t>
  </si>
  <si>
    <t>MQ1E012286</t>
  </si>
  <si>
    <t>MK1E048292</t>
  </si>
  <si>
    <t>MA1U051891</t>
  </si>
  <si>
    <t>LECONTE</t>
  </si>
  <si>
    <t>MA1I034675</t>
  </si>
  <si>
    <t>MA3U055970</t>
  </si>
  <si>
    <t>MA1U035648</t>
  </si>
  <si>
    <t>MARTEL</t>
  </si>
  <si>
    <t>EVEN</t>
  </si>
  <si>
    <t>MK1E004416</t>
  </si>
  <si>
    <t>MG1E010110</t>
  </si>
  <si>
    <t>MQ1E051352</t>
  </si>
  <si>
    <t>MA1P045273</t>
  </si>
  <si>
    <t>MQ1E018806</t>
  </si>
  <si>
    <t>MA2U023040</t>
  </si>
  <si>
    <t>ML1E053263</t>
  </si>
  <si>
    <t>SALAMAND</t>
  </si>
  <si>
    <t>MORGAN</t>
  </si>
  <si>
    <t>MA1U035429</t>
  </si>
  <si>
    <t>MQ1E051384</t>
  </si>
  <si>
    <t>MA11034707</t>
  </si>
  <si>
    <t>TEIL</t>
  </si>
  <si>
    <t>MF1E042356</t>
  </si>
  <si>
    <t>VALLS</t>
  </si>
  <si>
    <t>MA1P052993</t>
  </si>
  <si>
    <t>ML1E021194</t>
  </si>
  <si>
    <t>MQ1E003593</t>
  </si>
  <si>
    <t>CAUDRON</t>
  </si>
  <si>
    <t>MK1E045890</t>
  </si>
  <si>
    <t>MQ1E020905</t>
  </si>
  <si>
    <t>DANCIE</t>
  </si>
  <si>
    <t>ILONA</t>
  </si>
  <si>
    <t>MA2U020560</t>
  </si>
  <si>
    <t>MQ1E001134</t>
  </si>
  <si>
    <t>MA1U027482</t>
  </si>
  <si>
    <t>MQ1E016660</t>
  </si>
  <si>
    <t>FRIEZ</t>
  </si>
  <si>
    <t>LEANE</t>
  </si>
  <si>
    <t>MQ1E051361</t>
  </si>
  <si>
    <t>MARGO</t>
  </si>
  <si>
    <t>MA3U038933</t>
  </si>
  <si>
    <t>MQ1E010299</t>
  </si>
  <si>
    <t>LETELLIER</t>
  </si>
  <si>
    <t>MG1E012515</t>
  </si>
  <si>
    <t>MA11030616</t>
  </si>
  <si>
    <t>PAOLINI</t>
  </si>
  <si>
    <t>LISON</t>
  </si>
  <si>
    <t>MA2U025047</t>
  </si>
  <si>
    <t>MQ1E044154</t>
  </si>
  <si>
    <t>MG1E015759</t>
  </si>
  <si>
    <t>MA2U051275</t>
  </si>
  <si>
    <t>MQ1E009000</t>
  </si>
  <si>
    <t>MQ1E023347</t>
  </si>
  <si>
    <t>TANKE</t>
  </si>
  <si>
    <t>LOMEE</t>
  </si>
  <si>
    <t>ML1E021159</t>
  </si>
  <si>
    <t>THIERRY</t>
  </si>
  <si>
    <t>MF1E033191</t>
  </si>
  <si>
    <t>FLORA BIMALA</t>
  </si>
  <si>
    <t>MA3U036328</t>
  </si>
  <si>
    <t>VAISSON</t>
  </si>
  <si>
    <t>MQ1E016653</t>
  </si>
  <si>
    <t>ZAIDI MOUETTE</t>
  </si>
  <si>
    <t>TANYA</t>
  </si>
  <si>
    <t>MA1U049623</t>
  </si>
  <si>
    <t>BECHET NEYRET</t>
  </si>
  <si>
    <t>ANSELME</t>
  </si>
  <si>
    <t>ML1E021196</t>
  </si>
  <si>
    <t>MQ1E001144</t>
  </si>
  <si>
    <t>MQ1E051406</t>
  </si>
  <si>
    <t>MQ1E051392</t>
  </si>
  <si>
    <t>MQ1E001125</t>
  </si>
  <si>
    <t>MQ1E005928</t>
  </si>
  <si>
    <t>CHAZOT</t>
  </si>
  <si>
    <t>MA1I030588</t>
  </si>
  <si>
    <t>MA1U032443</t>
  </si>
  <si>
    <t>MQ1E051395</t>
  </si>
  <si>
    <t>MT1E001536</t>
  </si>
  <si>
    <t>DESCHAMPS</t>
  </si>
  <si>
    <t>MT1E022984</t>
  </si>
  <si>
    <t>DICONNE</t>
  </si>
  <si>
    <t>MF1E033201</t>
  </si>
  <si>
    <t>MU1E050341</t>
  </si>
  <si>
    <t>DURAND</t>
  </si>
  <si>
    <t>MQ1E040318</t>
  </si>
  <si>
    <t>EYME</t>
  </si>
  <si>
    <t>CHARLY</t>
  </si>
  <si>
    <t>MQ1E027688</t>
  </si>
  <si>
    <t>FANG</t>
  </si>
  <si>
    <t>MK1E045891</t>
  </si>
  <si>
    <t>MQ1E002324</t>
  </si>
  <si>
    <t>MA2U020635</t>
  </si>
  <si>
    <t>MAXENCE</t>
  </si>
  <si>
    <t>MA1U047099</t>
  </si>
  <si>
    <t>GILLETTE</t>
  </si>
  <si>
    <t>ML1E021243</t>
  </si>
  <si>
    <t>GITTON</t>
  </si>
  <si>
    <t>MA1I032402</t>
  </si>
  <si>
    <t>GOETZ</t>
  </si>
  <si>
    <t>MQ1E052797</t>
  </si>
  <si>
    <t>MQ1E013162</t>
  </si>
  <si>
    <t>LE BORGNE</t>
  </si>
  <si>
    <t>LAZARE</t>
  </si>
  <si>
    <t>MK1E048258</t>
  </si>
  <si>
    <t>MQ1E002331</t>
  </si>
  <si>
    <t>BRICE</t>
  </si>
  <si>
    <t>MG1E015825</t>
  </si>
  <si>
    <t>MARUNIAK</t>
  </si>
  <si>
    <t>MG1E010075</t>
  </si>
  <si>
    <t>MAVERICK</t>
  </si>
  <si>
    <t>SEAN</t>
  </si>
  <si>
    <t>MF1E033192</t>
  </si>
  <si>
    <t>MQ1E016573</t>
  </si>
  <si>
    <t>MONNE</t>
  </si>
  <si>
    <t>NOLANN</t>
  </si>
  <si>
    <t>MA2U020639</t>
  </si>
  <si>
    <t>MA2U020659</t>
  </si>
  <si>
    <t>MOUADDINE</t>
  </si>
  <si>
    <t>ML1E021143</t>
  </si>
  <si>
    <t>MUHLMEYER</t>
  </si>
  <si>
    <t>MA2U036693</t>
  </si>
  <si>
    <t>MQ1E003530</t>
  </si>
  <si>
    <t>PARENT</t>
  </si>
  <si>
    <t>ML1E021148</t>
  </si>
  <si>
    <t>PATTEDOIE</t>
  </si>
  <si>
    <t>MA1U041397</t>
  </si>
  <si>
    <t>MT1E000921</t>
  </si>
  <si>
    <t>MA3U035907</t>
  </si>
  <si>
    <t>POULY</t>
  </si>
  <si>
    <t>TIMOTHEE</t>
  </si>
  <si>
    <t>ML1E021151</t>
  </si>
  <si>
    <t>ML1E053310</t>
  </si>
  <si>
    <t>MA1U051919</t>
  </si>
  <si>
    <t>MA1P047082</t>
  </si>
  <si>
    <t>ML1E021155</t>
  </si>
  <si>
    <t>SAILLANT</t>
  </si>
  <si>
    <t>MA1U052982</t>
  </si>
  <si>
    <t>MA2U020623</t>
  </si>
  <si>
    <t>MQ1E033425</t>
  </si>
  <si>
    <t>MK1E009980</t>
  </si>
  <si>
    <t>UZEL</t>
  </si>
  <si>
    <t>MA1U037246</t>
  </si>
  <si>
    <t>MA3U042361</t>
  </si>
  <si>
    <t>ML1E021163</t>
  </si>
  <si>
    <t>VITTOZ</t>
  </si>
  <si>
    <t>MA1P035425</t>
  </si>
  <si>
    <t>WANAVIT</t>
  </si>
  <si>
    <t>THANA</t>
  </si>
  <si>
    <t>MF1E050437</t>
  </si>
  <si>
    <t>A3</t>
  </si>
  <si>
    <t>A3 FINALE</t>
  </si>
  <si>
    <t>A2 FINALE</t>
  </si>
  <si>
    <t>SD</t>
  </si>
  <si>
    <t>MT1E009557</t>
  </si>
  <si>
    <t>LISE</t>
  </si>
  <si>
    <t>THOUE</t>
  </si>
  <si>
    <t>S</t>
  </si>
  <si>
    <t>MT1E001345</t>
  </si>
  <si>
    <t>CLAIRE</t>
  </si>
  <si>
    <t>POLES</t>
  </si>
  <si>
    <t>MT1E001330</t>
  </si>
  <si>
    <t>MARGAUX</t>
  </si>
  <si>
    <t>CAZENAVE LAVIE</t>
  </si>
  <si>
    <t>MQ1E024194</t>
  </si>
  <si>
    <t>HORTENSE</t>
  </si>
  <si>
    <t>YVON</t>
  </si>
  <si>
    <t>MQ1E065913</t>
  </si>
  <si>
    <t>RIGAUT</t>
  </si>
  <si>
    <t>MQ1E051332</t>
  </si>
  <si>
    <t>POTTIER</t>
  </si>
  <si>
    <t>MQ1E055163</t>
  </si>
  <si>
    <t>DIANE</t>
  </si>
  <si>
    <t>PIED</t>
  </si>
  <si>
    <t>MQ1E013169</t>
  </si>
  <si>
    <t>MELANIE</t>
  </si>
  <si>
    <t>PHE</t>
  </si>
  <si>
    <t>MQ1E027687</t>
  </si>
  <si>
    <t>MQ1E040322</t>
  </si>
  <si>
    <t>MARIE</t>
  </si>
  <si>
    <t>NARDELLO--SEARLE</t>
  </si>
  <si>
    <t>MQ1E016650</t>
  </si>
  <si>
    <t>FLAVIE</t>
  </si>
  <si>
    <t>MUNG</t>
  </si>
  <si>
    <t>MQ1E040296</t>
  </si>
  <si>
    <t>NASTASIA</t>
  </si>
  <si>
    <t>GIMENEZ</t>
  </si>
  <si>
    <t>MQ1E051375</t>
  </si>
  <si>
    <t>EMMA</t>
  </si>
  <si>
    <t>FAVROT</t>
  </si>
  <si>
    <t>MQ1E045062</t>
  </si>
  <si>
    <t>NOEMIE</t>
  </si>
  <si>
    <t>DUPUIS</t>
  </si>
  <si>
    <t>MQ1E051393</t>
  </si>
  <si>
    <t>DEMAI</t>
  </si>
  <si>
    <t>MQ1E027703</t>
  </si>
  <si>
    <t>EVA</t>
  </si>
  <si>
    <t>DAVIGNON</t>
  </si>
  <si>
    <t>MQ1E030078</t>
  </si>
  <si>
    <t>CRAPLET</t>
  </si>
  <si>
    <t>MQ1E018825</t>
  </si>
  <si>
    <t>SOLENE</t>
  </si>
  <si>
    <t>CARON</t>
  </si>
  <si>
    <t>MQ1E020921</t>
  </si>
  <si>
    <t>ALEXANDRA</t>
  </si>
  <si>
    <t>BATAILLE</t>
  </si>
  <si>
    <t>ML1E021886</t>
  </si>
  <si>
    <t>ML1E021884</t>
  </si>
  <si>
    <t>ALEXINE</t>
  </si>
  <si>
    <t>SOURDEAU</t>
  </si>
  <si>
    <t>ML1E021882</t>
  </si>
  <si>
    <t>SELIN</t>
  </si>
  <si>
    <t>SENER</t>
  </si>
  <si>
    <t>ML1E053355</t>
  </si>
  <si>
    <t>ASSIA</t>
  </si>
  <si>
    <t>RACHID</t>
  </si>
  <si>
    <t>ML1E021879</t>
  </si>
  <si>
    <t>LISA</t>
  </si>
  <si>
    <t>PLAINO</t>
  </si>
  <si>
    <t>ML1E021875</t>
  </si>
  <si>
    <t>JULIETTE</t>
  </si>
  <si>
    <t>PELLETIER</t>
  </si>
  <si>
    <t>ML1E033582</t>
  </si>
  <si>
    <t>ORANNE</t>
  </si>
  <si>
    <t>PAIMPARé</t>
  </si>
  <si>
    <t>ML1E021873</t>
  </si>
  <si>
    <t>MAENA</t>
  </si>
  <si>
    <t>MOURGUES--HAROCHE</t>
  </si>
  <si>
    <t>ML1E021872</t>
  </si>
  <si>
    <t>MOURANI</t>
  </si>
  <si>
    <t>ML1E021870</t>
  </si>
  <si>
    <t>EDOUARDA</t>
  </si>
  <si>
    <t>MONTERO</t>
  </si>
  <si>
    <t>ML1E021868</t>
  </si>
  <si>
    <t>ALIX</t>
  </si>
  <si>
    <t>MEULOT</t>
  </si>
  <si>
    <t>ML1E021866</t>
  </si>
  <si>
    <t>LONGUEVILLE</t>
  </si>
  <si>
    <t>ML1E021860</t>
  </si>
  <si>
    <t>COLINE</t>
  </si>
  <si>
    <t>LE SAEC</t>
  </si>
  <si>
    <t>ML1E021855</t>
  </si>
  <si>
    <t>ROMANE</t>
  </si>
  <si>
    <t>JOUANEN</t>
  </si>
  <si>
    <t>ML1E021854</t>
  </si>
  <si>
    <t>LOUANE</t>
  </si>
  <si>
    <t>GUINCHARD</t>
  </si>
  <si>
    <t>ML1E021853</t>
  </si>
  <si>
    <t>GUILLOT</t>
  </si>
  <si>
    <t>ML1E021229</t>
  </si>
  <si>
    <t>ML1E021840</t>
  </si>
  <si>
    <t>DERUYCK</t>
  </si>
  <si>
    <t>ML1E021838</t>
  </si>
  <si>
    <t>PAULINE</t>
  </si>
  <si>
    <t>COURTEMANCHE</t>
  </si>
  <si>
    <t>ML1E021837</t>
  </si>
  <si>
    <t>CHARENSOL</t>
  </si>
  <si>
    <t>ML1E021209</t>
  </si>
  <si>
    <t>OPALE</t>
  </si>
  <si>
    <t>CHAILLET</t>
  </si>
  <si>
    <t>ML1E021836</t>
  </si>
  <si>
    <t>ANNABELLE</t>
  </si>
  <si>
    <t>CAVE</t>
  </si>
  <si>
    <t>ML1E021835</t>
  </si>
  <si>
    <t>LILA</t>
  </si>
  <si>
    <t>CASTELLAN</t>
  </si>
  <si>
    <t>ML1E022367</t>
  </si>
  <si>
    <t>ELOISINE</t>
  </si>
  <si>
    <t>CARRAUD</t>
  </si>
  <si>
    <t>ML1E021831</t>
  </si>
  <si>
    <t>BOUGLE</t>
  </si>
  <si>
    <t>ML1E021828</t>
  </si>
  <si>
    <t>EMELINE</t>
  </si>
  <si>
    <t>BOIGNARD</t>
  </si>
  <si>
    <t>ML1E021825</t>
  </si>
  <si>
    <t>ANAELLE</t>
  </si>
  <si>
    <t>BASSALER</t>
  </si>
  <si>
    <t>ML1E021822</t>
  </si>
  <si>
    <t>LUCILE</t>
  </si>
  <si>
    <t>ANCEY-SERVAIRE</t>
  </si>
  <si>
    <t>MG1E015319</t>
  </si>
  <si>
    <t>SOUSA</t>
  </si>
  <si>
    <t>MG1E010016</t>
  </si>
  <si>
    <t>MARIE-LYS</t>
  </si>
  <si>
    <t>RUZIC</t>
  </si>
  <si>
    <t>MG1E066994</t>
  </si>
  <si>
    <t>VALENTINE</t>
  </si>
  <si>
    <t>LAPORTE</t>
  </si>
  <si>
    <t>MF1E049400</t>
  </si>
  <si>
    <t>LORNA</t>
  </si>
  <si>
    <t>MONTES</t>
  </si>
  <si>
    <t>MF1E042426</t>
  </si>
  <si>
    <t>DEMONET</t>
  </si>
  <si>
    <t>ME1E016315</t>
  </si>
  <si>
    <t>CPE LYON</t>
  </si>
  <si>
    <t>ANNE-LAURE</t>
  </si>
  <si>
    <t>QUEINEC</t>
  </si>
  <si>
    <t>ME1E017999</t>
  </si>
  <si>
    <t>CLELIA</t>
  </si>
  <si>
    <t>MONNIER</t>
  </si>
  <si>
    <t>ME1E018016</t>
  </si>
  <si>
    <t>LEIA</t>
  </si>
  <si>
    <t>MAS</t>
  </si>
  <si>
    <t>ME1E017987</t>
  </si>
  <si>
    <t>FAYOLLE</t>
  </si>
  <si>
    <t>MA71032253</t>
  </si>
  <si>
    <t>UDL - UJM STAPS</t>
  </si>
  <si>
    <t>ORLANNE</t>
  </si>
  <si>
    <t>PRIMET</t>
  </si>
  <si>
    <t>MA5E020719</t>
  </si>
  <si>
    <t>UDL - ASC ISARA LYON</t>
  </si>
  <si>
    <t>LOU</t>
  </si>
  <si>
    <t>PARLA</t>
  </si>
  <si>
    <t>MA5E020026</t>
  </si>
  <si>
    <t>MORGANE</t>
  </si>
  <si>
    <t>MAUREL</t>
  </si>
  <si>
    <t>MA5E037491</t>
  </si>
  <si>
    <t>FAVIER</t>
  </si>
  <si>
    <t>MA5E018849</t>
  </si>
  <si>
    <t>ESCOULAN</t>
  </si>
  <si>
    <t>MA4E038430</t>
  </si>
  <si>
    <t>UDL - ASU ESA BRON</t>
  </si>
  <si>
    <t>SEGOLENE</t>
  </si>
  <si>
    <t>MA3U038836</t>
  </si>
  <si>
    <t>SYUZANA</t>
  </si>
  <si>
    <t>VARDANYAN</t>
  </si>
  <si>
    <t>FLORA</t>
  </si>
  <si>
    <t>MA3U022762</t>
  </si>
  <si>
    <t>SALOME</t>
  </si>
  <si>
    <t>THEODORE</t>
  </si>
  <si>
    <t>MA3U055922</t>
  </si>
  <si>
    <t>ANNA-CHIARA</t>
  </si>
  <si>
    <t>STROPOLI</t>
  </si>
  <si>
    <t>MA3U059272</t>
  </si>
  <si>
    <t>MARGOT</t>
  </si>
  <si>
    <t>PEYTAVIN</t>
  </si>
  <si>
    <t>MA3U055979</t>
  </si>
  <si>
    <t>FAUSTINE</t>
  </si>
  <si>
    <t>CAMON</t>
  </si>
  <si>
    <t>MA3U043191</t>
  </si>
  <si>
    <t>BORDAS</t>
  </si>
  <si>
    <t>MA2U036697</t>
  </si>
  <si>
    <t>DIXUAN</t>
  </si>
  <si>
    <t>ZHANG</t>
  </si>
  <si>
    <t>MA2U036694</t>
  </si>
  <si>
    <t>LOUISE</t>
  </si>
  <si>
    <t>POULET</t>
  </si>
  <si>
    <t>MA2U020576</t>
  </si>
  <si>
    <t>MELINA</t>
  </si>
  <si>
    <t>PINEDA</t>
  </si>
  <si>
    <t>MA2U025041</t>
  </si>
  <si>
    <t>CéCILE</t>
  </si>
  <si>
    <t>NOËL</t>
  </si>
  <si>
    <t>MA2U036691</t>
  </si>
  <si>
    <t>ANDRéA</t>
  </si>
  <si>
    <t>MOKKEDEM</t>
  </si>
  <si>
    <t>MA2U051274</t>
  </si>
  <si>
    <t>MAURINE</t>
  </si>
  <si>
    <t>MERVILLE</t>
  </si>
  <si>
    <t>MA2U045460</t>
  </si>
  <si>
    <t>AOUADEK</t>
  </si>
  <si>
    <t>LINA</t>
  </si>
  <si>
    <t>MA2U036689</t>
  </si>
  <si>
    <t>ESIN</t>
  </si>
  <si>
    <t>KARSILAYAN</t>
  </si>
  <si>
    <t>MA2U065933</t>
  </si>
  <si>
    <t>ZOé</t>
  </si>
  <si>
    <t>HUCHET</t>
  </si>
  <si>
    <t>MA2U020569</t>
  </si>
  <si>
    <t>ORANE</t>
  </si>
  <si>
    <t>DUFOSSE</t>
  </si>
  <si>
    <t>MA2U020568</t>
  </si>
  <si>
    <t>MAELIE</t>
  </si>
  <si>
    <t>DE CILLIS</t>
  </si>
  <si>
    <t>MA2U045461</t>
  </si>
  <si>
    <t>AURORE</t>
  </si>
  <si>
    <t>CONSIGNY</t>
  </si>
  <si>
    <t>MA2U045459</t>
  </si>
  <si>
    <t>LéA</t>
  </si>
  <si>
    <t>BOUCHARD</t>
  </si>
  <si>
    <t>MA2U020584</t>
  </si>
  <si>
    <t>BLANC</t>
  </si>
  <si>
    <t>MA2U020598</t>
  </si>
  <si>
    <t>AMBRINE</t>
  </si>
  <si>
    <t>BENYOUCEF</t>
  </si>
  <si>
    <t>MA2U063779</t>
  </si>
  <si>
    <t>LOU-ANNE</t>
  </si>
  <si>
    <t>AUDOUARD</t>
  </si>
  <si>
    <t>MA2U020579</t>
  </si>
  <si>
    <t>JESSICA FILIPA</t>
  </si>
  <si>
    <t>ANTUNES FERREIRA</t>
  </si>
  <si>
    <t>MA2O028505</t>
  </si>
  <si>
    <t>LINH</t>
  </si>
  <si>
    <t>BRUNEL</t>
  </si>
  <si>
    <t>MA1U061838</t>
  </si>
  <si>
    <t>TIRVAUDEY</t>
  </si>
  <si>
    <t>MA1U030584</t>
  </si>
  <si>
    <t>TIA</t>
  </si>
  <si>
    <t>SOULIER</t>
  </si>
  <si>
    <t>MA1U061834</t>
  </si>
  <si>
    <t>MYRIAM</t>
  </si>
  <si>
    <t>MASMOUDI</t>
  </si>
  <si>
    <t>MA1U067137</t>
  </si>
  <si>
    <t>LAURINE</t>
  </si>
  <si>
    <t>HOURDEL</t>
  </si>
  <si>
    <t>MA1P040714</t>
  </si>
  <si>
    <t>BALADINE</t>
  </si>
  <si>
    <t>MA1N040734</t>
  </si>
  <si>
    <t>UDL - UTE LYON 1 INSPE</t>
  </si>
  <si>
    <t>ALICE</t>
  </si>
  <si>
    <t>BOUDIER</t>
  </si>
  <si>
    <t>MA1M061837</t>
  </si>
  <si>
    <t>UDL - UTE LYON 1 SANTE</t>
  </si>
  <si>
    <t>LEONIE</t>
  </si>
  <si>
    <t>ZANETTE</t>
  </si>
  <si>
    <t>MA1M047098</t>
  </si>
  <si>
    <t>NU THUY DUNG</t>
  </si>
  <si>
    <t>TRAN</t>
  </si>
  <si>
    <t>MA1M063775</t>
  </si>
  <si>
    <t>SETY</t>
  </si>
  <si>
    <t>MA1M051906</t>
  </si>
  <si>
    <t>JEANNE</t>
  </si>
  <si>
    <t>RANCHIN</t>
  </si>
  <si>
    <t>MA1M058498</t>
  </si>
  <si>
    <t>LAURA</t>
  </si>
  <si>
    <t>QUESADA</t>
  </si>
  <si>
    <t>MA1M036802</t>
  </si>
  <si>
    <t>PLOYON</t>
  </si>
  <si>
    <t>MA1M035642</t>
  </si>
  <si>
    <t>JUSTINE</t>
  </si>
  <si>
    <t>OBER</t>
  </si>
  <si>
    <t>MA1M062106</t>
  </si>
  <si>
    <t>SALOMÉ</t>
  </si>
  <si>
    <t>MAUGÉ</t>
  </si>
  <si>
    <t>MA1M065562</t>
  </si>
  <si>
    <t>FRECHET</t>
  </si>
  <si>
    <t>MA1I067123</t>
  </si>
  <si>
    <t>ENEA</t>
  </si>
  <si>
    <t>VICTOIRE</t>
  </si>
  <si>
    <t>MA1I037462</t>
  </si>
  <si>
    <t>CATLINE</t>
  </si>
  <si>
    <t>KARSENTY</t>
  </si>
  <si>
    <t>MA1I039216</t>
  </si>
  <si>
    <t>ANNA</t>
  </si>
  <si>
    <t>BONNELLE</t>
  </si>
  <si>
    <t>MA11064157</t>
  </si>
  <si>
    <t>CELIA</t>
  </si>
  <si>
    <t>POLLET</t>
  </si>
  <si>
    <t>FATOU</t>
  </si>
  <si>
    <t>JOCELYN</t>
  </si>
  <si>
    <t>MA11035649</t>
  </si>
  <si>
    <t>MABILLOT</t>
  </si>
  <si>
    <t>PHILEMON</t>
  </si>
  <si>
    <t>MA11039249</t>
  </si>
  <si>
    <t>BARAS</t>
  </si>
  <si>
    <t>ROMAIN</t>
  </si>
  <si>
    <t>MA1I054868</t>
  </si>
  <si>
    <t>CHARGROS</t>
  </si>
  <si>
    <t>MA1I054884</t>
  </si>
  <si>
    <t>DE SONIS</t>
  </si>
  <si>
    <t>LANCELOT</t>
  </si>
  <si>
    <t>MA1I067145</t>
  </si>
  <si>
    <t>LACROIX</t>
  </si>
  <si>
    <t>MA1I035639</t>
  </si>
  <si>
    <t>LEMOYNE</t>
  </si>
  <si>
    <t>JACQUES</t>
  </si>
  <si>
    <t>MA1I039212</t>
  </si>
  <si>
    <t>LIMOUSI</t>
  </si>
  <si>
    <t>MA1I061825</t>
  </si>
  <si>
    <t>LOUOT</t>
  </si>
  <si>
    <t>TRISTAN</t>
  </si>
  <si>
    <t>MA1I058494</t>
  </si>
  <si>
    <t>MOROT-RAQUIN</t>
  </si>
  <si>
    <t>ARTHUR</t>
  </si>
  <si>
    <t>MA1I063036</t>
  </si>
  <si>
    <t>OUGIER</t>
  </si>
  <si>
    <t>EVAN</t>
  </si>
  <si>
    <t>MA1I035643</t>
  </si>
  <si>
    <t>PRAS</t>
  </si>
  <si>
    <t>FLAVIO</t>
  </si>
  <si>
    <t>MA1I061830</t>
  </si>
  <si>
    <t>BERION</t>
  </si>
  <si>
    <t>VIRGILE</t>
  </si>
  <si>
    <t>MA1M046091</t>
  </si>
  <si>
    <t>EL BOU</t>
  </si>
  <si>
    <t>MARWANE</t>
  </si>
  <si>
    <t>MA1M065550</t>
  </si>
  <si>
    <t>FABRE</t>
  </si>
  <si>
    <t>ELIOT</t>
  </si>
  <si>
    <t>MA1M049619</t>
  </si>
  <si>
    <t>LEBAIL</t>
  </si>
  <si>
    <t>MA1M040720</t>
  </si>
  <si>
    <t>MAYO</t>
  </si>
  <si>
    <t>MEDARD</t>
  </si>
  <si>
    <t>MA1M059199</t>
  </si>
  <si>
    <t>TURIN</t>
  </si>
  <si>
    <t>TIMOTHE</t>
  </si>
  <si>
    <t>MA1M067144</t>
  </si>
  <si>
    <t>COMBIER</t>
  </si>
  <si>
    <t>ALBAN</t>
  </si>
  <si>
    <t>MA1P042591</t>
  </si>
  <si>
    <t>DEGUT</t>
  </si>
  <si>
    <t>JULIAN</t>
  </si>
  <si>
    <t>MA1P065561</t>
  </si>
  <si>
    <t>ARNOUTS</t>
  </si>
  <si>
    <t>TIMEO</t>
  </si>
  <si>
    <t>MA1U061829</t>
  </si>
  <si>
    <t>BEN LACHHAB</t>
  </si>
  <si>
    <t>BILAL</t>
  </si>
  <si>
    <t>MA1U047102</t>
  </si>
  <si>
    <t>CLOTEAUX</t>
  </si>
  <si>
    <t>MA1U058483</t>
  </si>
  <si>
    <t>DIABATE-DUBOST</t>
  </si>
  <si>
    <t>MA1U034660</t>
  </si>
  <si>
    <t>GENILLON</t>
  </si>
  <si>
    <t>VALENTIN</t>
  </si>
  <si>
    <t>MA1U037015</t>
  </si>
  <si>
    <t>GOCZOL</t>
  </si>
  <si>
    <t>MA1U042556</t>
  </si>
  <si>
    <t>GUILLON</t>
  </si>
  <si>
    <t>MA1U037013</t>
  </si>
  <si>
    <t>MANOEL</t>
  </si>
  <si>
    <t>MA1U045270</t>
  </si>
  <si>
    <t>MEREAUD</t>
  </si>
  <si>
    <t>MA1U051916</t>
  </si>
  <si>
    <t>PITHON</t>
  </si>
  <si>
    <t>THIBAULT</t>
  </si>
  <si>
    <t>MA1U032432</t>
  </si>
  <si>
    <t>ZHAO</t>
  </si>
  <si>
    <t>MUCONG</t>
  </si>
  <si>
    <t>MA1U061833</t>
  </si>
  <si>
    <t>GAUTIER BERNARD</t>
  </si>
  <si>
    <t>NOE</t>
  </si>
  <si>
    <t>MA2O020668</t>
  </si>
  <si>
    <t>MILLET</t>
  </si>
  <si>
    <t>MA2O056831</t>
  </si>
  <si>
    <t>RIZZI</t>
  </si>
  <si>
    <t>SAMUELE</t>
  </si>
  <si>
    <t>MA2O020627</t>
  </si>
  <si>
    <t>BENICHOU</t>
  </si>
  <si>
    <t>MA2U020660</t>
  </si>
  <si>
    <t>BONNET</t>
  </si>
  <si>
    <t>RONAN</t>
  </si>
  <si>
    <t>MA2U020654</t>
  </si>
  <si>
    <t>BONNEVAL</t>
  </si>
  <si>
    <t>MA2U020648</t>
  </si>
  <si>
    <t>BRAULT</t>
  </si>
  <si>
    <t>GAUVAIN</t>
  </si>
  <si>
    <t>MA2U020645</t>
  </si>
  <si>
    <t>CASTEX</t>
  </si>
  <si>
    <t>ADRIEN</t>
  </si>
  <si>
    <t>MA2U020638</t>
  </si>
  <si>
    <t>CHANTRE</t>
  </si>
  <si>
    <t>MAëL</t>
  </si>
  <si>
    <t>MA2U054340</t>
  </si>
  <si>
    <t>CONVERS</t>
  </si>
  <si>
    <t>LéO</t>
  </si>
  <si>
    <t>MA2U064878</t>
  </si>
  <si>
    <t>DAOUI</t>
  </si>
  <si>
    <t>ANAS</t>
  </si>
  <si>
    <t>MA2U020625</t>
  </si>
  <si>
    <t>DE NADAI</t>
  </si>
  <si>
    <t>OWEN</t>
  </si>
  <si>
    <t>MA2U020658</t>
  </si>
  <si>
    <t>DEKHIL</t>
  </si>
  <si>
    <t>MAEL</t>
  </si>
  <si>
    <t>MA2U020634</t>
  </si>
  <si>
    <t>DI PIAZZA</t>
  </si>
  <si>
    <t>LORENZO</t>
  </si>
  <si>
    <t>MA2U020631</t>
  </si>
  <si>
    <t>GAVIN</t>
  </si>
  <si>
    <t>ROMAN</t>
  </si>
  <si>
    <t>MA2U065935</t>
  </si>
  <si>
    <t>GRAZZINI</t>
  </si>
  <si>
    <t>MA2U020647</t>
  </si>
  <si>
    <t>JACOB</t>
  </si>
  <si>
    <t>EMILE</t>
  </si>
  <si>
    <t>MA2U023039</t>
  </si>
  <si>
    <t>LAUTIER</t>
  </si>
  <si>
    <t>BENOIT</t>
  </si>
  <si>
    <t>MA2U020650</t>
  </si>
  <si>
    <t>MOICHON</t>
  </si>
  <si>
    <t>MA2U036690</t>
  </si>
  <si>
    <t>MONTALAND</t>
  </si>
  <si>
    <t>MA2U036692</t>
  </si>
  <si>
    <t>NEBOT</t>
  </si>
  <si>
    <t>LORY</t>
  </si>
  <si>
    <t>MA2U065934</t>
  </si>
  <si>
    <t>RAMANITRA</t>
  </si>
  <si>
    <t>MANUEL</t>
  </si>
  <si>
    <t>MA2U036695</t>
  </si>
  <si>
    <t>RENAULT</t>
  </si>
  <si>
    <t>SANTSCHI</t>
  </si>
  <si>
    <t>JULES</t>
  </si>
  <si>
    <t>MA2U065936</t>
  </si>
  <si>
    <t>SAYMARD</t>
  </si>
  <si>
    <t>MIKA</t>
  </si>
  <si>
    <t>MA2U045458</t>
  </si>
  <si>
    <t>STEVENIN</t>
  </si>
  <si>
    <t>PAUL-ANTOINE</t>
  </si>
  <si>
    <t>MA2U020678</t>
  </si>
  <si>
    <t>TEMMERMAN</t>
  </si>
  <si>
    <t>MA2U020649</t>
  </si>
  <si>
    <t>TILLAY</t>
  </si>
  <si>
    <t>TIROUVARASAN MELVIN</t>
  </si>
  <si>
    <t>MA2U036696</t>
  </si>
  <si>
    <t>PACO</t>
  </si>
  <si>
    <t>MA3U036338</t>
  </si>
  <si>
    <t>CANDITO</t>
  </si>
  <si>
    <t>MA3U035990</t>
  </si>
  <si>
    <t>CHEYNET</t>
  </si>
  <si>
    <t>JONATHAN</t>
  </si>
  <si>
    <t>MA3U036260</t>
  </si>
  <si>
    <t>CHOQUET</t>
  </si>
  <si>
    <t>CHARLES-IRYS</t>
  </si>
  <si>
    <t>MA3U055960</t>
  </si>
  <si>
    <t>COLLET</t>
  </si>
  <si>
    <t>TITOUAN</t>
  </si>
  <si>
    <t>MA3U044036</t>
  </si>
  <si>
    <t>DUFOUR PITOIS</t>
  </si>
  <si>
    <t>SOSTHENE</t>
  </si>
  <si>
    <t>MA3U065605</t>
  </si>
  <si>
    <t>GUERIN</t>
  </si>
  <si>
    <t>MARCO</t>
  </si>
  <si>
    <t>MA3U041663</t>
  </si>
  <si>
    <t>HAYES</t>
  </si>
  <si>
    <t>MA3U065454</t>
  </si>
  <si>
    <t>JI</t>
  </si>
  <si>
    <t>YICHAO</t>
  </si>
  <si>
    <t>MA3U035893</t>
  </si>
  <si>
    <t>LE</t>
  </si>
  <si>
    <t>MAXIME</t>
  </si>
  <si>
    <t>MA3U065620</t>
  </si>
  <si>
    <t>LE BRIS PUJOL</t>
  </si>
  <si>
    <t>MA3U035963</t>
  </si>
  <si>
    <t>MABILOTTE</t>
  </si>
  <si>
    <t>THIBAUD</t>
  </si>
  <si>
    <t>MA3U036059</t>
  </si>
  <si>
    <t>MORIN</t>
  </si>
  <si>
    <t>SOREN</t>
  </si>
  <si>
    <t>MA3U035941</t>
  </si>
  <si>
    <t>MRABENT</t>
  </si>
  <si>
    <t>MA3U036032</t>
  </si>
  <si>
    <t>PITONE</t>
  </si>
  <si>
    <t>NICOLAS</t>
  </si>
  <si>
    <t>MA3U035898</t>
  </si>
  <si>
    <t>PLASSARD</t>
  </si>
  <si>
    <t>MA3U059306</t>
  </si>
  <si>
    <t>THOMAZIC</t>
  </si>
  <si>
    <t>FLORENT</t>
  </si>
  <si>
    <t>MA3U035923</t>
  </si>
  <si>
    <t>MA3U066246</t>
  </si>
  <si>
    <t>VANWALLEGHEM</t>
  </si>
  <si>
    <t>MATHIEU</t>
  </si>
  <si>
    <t>MA3U065484</t>
  </si>
  <si>
    <t>VIRZI</t>
  </si>
  <si>
    <t>KELYAN</t>
  </si>
  <si>
    <t>MA3U059183</t>
  </si>
  <si>
    <t>CHATOT</t>
  </si>
  <si>
    <t>HECTOR</t>
  </si>
  <si>
    <t>MA4E038323</t>
  </si>
  <si>
    <t>MICHAUD</t>
  </si>
  <si>
    <t>MA5E020716</t>
  </si>
  <si>
    <t>NEFF</t>
  </si>
  <si>
    <t>EMILIEN</t>
  </si>
  <si>
    <t>MA5E023369</t>
  </si>
  <si>
    <t>FAVARO</t>
  </si>
  <si>
    <t>RENZO</t>
  </si>
  <si>
    <t>ME1E016668</t>
  </si>
  <si>
    <t>CHAUMONNOT</t>
  </si>
  <si>
    <t>MF1E033189</t>
  </si>
  <si>
    <t>LASSEUR</t>
  </si>
  <si>
    <t>ANTHONY</t>
  </si>
  <si>
    <t>MF1E043022</t>
  </si>
  <si>
    <t>HORACE</t>
  </si>
  <si>
    <t>MF1E043192</t>
  </si>
  <si>
    <t>ROQUEFORT</t>
  </si>
  <si>
    <t>MF1E043197</t>
  </si>
  <si>
    <t>ADRIAENSSENS</t>
  </si>
  <si>
    <t>JUSTIN</t>
  </si>
  <si>
    <t>MG1E052118</t>
  </si>
  <si>
    <t>MG1E014180</t>
  </si>
  <si>
    <t>BONNARD</t>
  </si>
  <si>
    <t>MG1E010171</t>
  </si>
  <si>
    <t>BONNET-BIDAUD</t>
  </si>
  <si>
    <t>MG1E013210</t>
  </si>
  <si>
    <t>COPPENS</t>
  </si>
  <si>
    <t>MG1E066668</t>
  </si>
  <si>
    <t>DAL</t>
  </si>
  <si>
    <t>GERMAIN</t>
  </si>
  <si>
    <t>MG1E015309</t>
  </si>
  <si>
    <t>GIRARD</t>
  </si>
  <si>
    <t>JULIEN</t>
  </si>
  <si>
    <t>MG1E045773</t>
  </si>
  <si>
    <t>LOUICHON</t>
  </si>
  <si>
    <t>MG1E062331</t>
  </si>
  <si>
    <t>MAGADOUX</t>
  </si>
  <si>
    <t>MG1E039085</t>
  </si>
  <si>
    <t>MALERBA</t>
  </si>
  <si>
    <t>CHARLES</t>
  </si>
  <si>
    <t>MG1E066707</t>
  </si>
  <si>
    <t>PICOLET</t>
  </si>
  <si>
    <t>MG1E039086</t>
  </si>
  <si>
    <t>VAKADA</t>
  </si>
  <si>
    <t>SHANMUKHA</t>
  </si>
  <si>
    <t>MG1E050732</t>
  </si>
  <si>
    <t>DURIF</t>
  </si>
  <si>
    <t>EM LYON</t>
  </si>
  <si>
    <t>MJ1E044052</t>
  </si>
  <si>
    <t>DEGREZ</t>
  </si>
  <si>
    <t>AUXENFANS</t>
  </si>
  <si>
    <t>JEREMIE</t>
  </si>
  <si>
    <t>ML1E021823</t>
  </si>
  <si>
    <t>BARBIER</t>
  </si>
  <si>
    <t>ML1E021824</t>
  </si>
  <si>
    <t>BELLANGER</t>
  </si>
  <si>
    <t>ANTONIN</t>
  </si>
  <si>
    <t>ML1E021826</t>
  </si>
  <si>
    <t>BISEAU</t>
  </si>
  <si>
    <t>ML1E066264</t>
  </si>
  <si>
    <t>BLANCHARD</t>
  </si>
  <si>
    <t>ML1E021827</t>
  </si>
  <si>
    <t>BOISSEAU</t>
  </si>
  <si>
    <t>NATHAN</t>
  </si>
  <si>
    <t>ML1E021829</t>
  </si>
  <si>
    <t>BOIZARD</t>
  </si>
  <si>
    <t>LOUIS</t>
  </si>
  <si>
    <t>ML1E021830</t>
  </si>
  <si>
    <t>BOULEAU</t>
  </si>
  <si>
    <t>CORENTIN</t>
  </si>
  <si>
    <t>ML1E021832</t>
  </si>
  <si>
    <t>BOULEBNANE</t>
  </si>
  <si>
    <t>ML1E021833</t>
  </si>
  <si>
    <t>BRISTEAU</t>
  </si>
  <si>
    <t>ML1E033580</t>
  </si>
  <si>
    <t>CARCEL</t>
  </si>
  <si>
    <t>ALAN</t>
  </si>
  <si>
    <t>ML1E021834</t>
  </si>
  <si>
    <t>CASSEZ--ARPIN</t>
  </si>
  <si>
    <t>ML1E021208</t>
  </si>
  <si>
    <t>CHEN</t>
  </si>
  <si>
    <t>ML1E021210</t>
  </si>
  <si>
    <t>DAFFIX</t>
  </si>
  <si>
    <t>ML1E021839</t>
  </si>
  <si>
    <t>DEMOLLIERE</t>
  </si>
  <si>
    <t>ML1E021227</t>
  </si>
  <si>
    <t>DOBELMANN</t>
  </si>
  <si>
    <t>THIBAUT</t>
  </si>
  <si>
    <t>ML1E021841</t>
  </si>
  <si>
    <t>DROUIN</t>
  </si>
  <si>
    <t>AXEL</t>
  </si>
  <si>
    <t>ML1E021842</t>
  </si>
  <si>
    <t>DUBUS</t>
  </si>
  <si>
    <t>ML1E021843</t>
  </si>
  <si>
    <t>DURMONT</t>
  </si>
  <si>
    <t>JEAN-FRANCOIS</t>
  </si>
  <si>
    <t>ML1E033581</t>
  </si>
  <si>
    <t>DUTARTRE</t>
  </si>
  <si>
    <t>ML1E021844</t>
  </si>
  <si>
    <t>FOURREAU</t>
  </si>
  <si>
    <t>MATHIS</t>
  </si>
  <si>
    <t>ML1E021845</t>
  </si>
  <si>
    <t>GAILLARD</t>
  </si>
  <si>
    <t>ML1E021846</t>
  </si>
  <si>
    <t>GAMB</t>
  </si>
  <si>
    <t>JEREMY</t>
  </si>
  <si>
    <t>ML1E021847</t>
  </si>
  <si>
    <t>GILART DE KERANFLECH</t>
  </si>
  <si>
    <t>MARC</t>
  </si>
  <si>
    <t>ML1E021848</t>
  </si>
  <si>
    <t>ANDEOL</t>
  </si>
  <si>
    <t>ML1E021849</t>
  </si>
  <si>
    <t>GILLOT</t>
  </si>
  <si>
    <t>AUBIN</t>
  </si>
  <si>
    <t>ML1E021850</t>
  </si>
  <si>
    <t>GONÇALVES</t>
  </si>
  <si>
    <t>REMY</t>
  </si>
  <si>
    <t>ML1E021851</t>
  </si>
  <si>
    <t>GRATET</t>
  </si>
  <si>
    <t>ML1E021245</t>
  </si>
  <si>
    <t>GUILLET</t>
  </si>
  <si>
    <t>MATTHIEU</t>
  </si>
  <si>
    <t>ML1E021852</t>
  </si>
  <si>
    <t>HIBON</t>
  </si>
  <si>
    <t>ML1E021251</t>
  </si>
  <si>
    <t>HUILIE</t>
  </si>
  <si>
    <t>ML1E021252</t>
  </si>
  <si>
    <t>JAWID</t>
  </si>
  <si>
    <t>AHMAD-WALID</t>
  </si>
  <si>
    <t>ML1E021256</t>
  </si>
  <si>
    <t>ML1E021856</t>
  </si>
  <si>
    <t>KARILA-COHEN</t>
  </si>
  <si>
    <t>ML1E021857</t>
  </si>
  <si>
    <t>LANDELLE</t>
  </si>
  <si>
    <t>ML1E021858</t>
  </si>
  <si>
    <t>LAPOSTOLET</t>
  </si>
  <si>
    <t>ALFRED</t>
  </si>
  <si>
    <t>ML1E021264</t>
  </si>
  <si>
    <t>LE GUEN</t>
  </si>
  <si>
    <t>JOLAN</t>
  </si>
  <si>
    <t>ML1E021859</t>
  </si>
  <si>
    <t>LEBOISNE</t>
  </si>
  <si>
    <t>ML1E021861</t>
  </si>
  <si>
    <t>LEBRAT</t>
  </si>
  <si>
    <t>PHILIPPE</t>
  </si>
  <si>
    <t>ML1E021862</t>
  </si>
  <si>
    <t>LEGOUEST</t>
  </si>
  <si>
    <t>ML1E021863</t>
  </si>
  <si>
    <t>LEMOALLE</t>
  </si>
  <si>
    <t>ML1E021864</t>
  </si>
  <si>
    <t>LIBESSART</t>
  </si>
  <si>
    <t>ML1E021865</t>
  </si>
  <si>
    <t>MANNONI</t>
  </si>
  <si>
    <t>ML1E021867</t>
  </si>
  <si>
    <t>MEURICE</t>
  </si>
  <si>
    <t>ML1E021869</t>
  </si>
  <si>
    <t>MOUCHEL</t>
  </si>
  <si>
    <t>MILIAN</t>
  </si>
  <si>
    <t>ML1E021871</t>
  </si>
  <si>
    <t>PASTEZEUR</t>
  </si>
  <si>
    <t>ML1E021874</t>
  </si>
  <si>
    <t>PELUS</t>
  </si>
  <si>
    <t>MARIUS</t>
  </si>
  <si>
    <t>ML1E021876</t>
  </si>
  <si>
    <t>PERCHET</t>
  </si>
  <si>
    <t>ETIENNE</t>
  </si>
  <si>
    <t>ML1E021877</t>
  </si>
  <si>
    <t>POLLIE</t>
  </si>
  <si>
    <t>ML1E021880</t>
  </si>
  <si>
    <t>QUARD</t>
  </si>
  <si>
    <t>ELOIS</t>
  </si>
  <si>
    <t>ML1E066256</t>
  </si>
  <si>
    <t>SCHALCK</t>
  </si>
  <si>
    <t>ML1E021881</t>
  </si>
  <si>
    <t>SOULET</t>
  </si>
  <si>
    <t>ML1E021883</t>
  </si>
  <si>
    <t>TERLAUD</t>
  </si>
  <si>
    <t>YANNIS</t>
  </si>
  <si>
    <t>ML1E021885</t>
  </si>
  <si>
    <t>ML1E021161</t>
  </si>
  <si>
    <t>VANHAESEBROUCKE</t>
  </si>
  <si>
    <t>ML1E021887</t>
  </si>
  <si>
    <t>AAD</t>
  </si>
  <si>
    <t>FADI</t>
  </si>
  <si>
    <t>MQ1E051397</t>
  </si>
  <si>
    <t>BASTIDE</t>
  </si>
  <si>
    <t>MQ1E009045</t>
  </si>
  <si>
    <t>BECAS</t>
  </si>
  <si>
    <t>LINO</t>
  </si>
  <si>
    <t>MQ1E040328</t>
  </si>
  <si>
    <t>BEJARANO</t>
  </si>
  <si>
    <t>OMAR</t>
  </si>
  <si>
    <t>MQ1E051342</t>
  </si>
  <si>
    <t>BERTRAND</t>
  </si>
  <si>
    <t>MQ1E055167</t>
  </si>
  <si>
    <t>BOINOT</t>
  </si>
  <si>
    <t>MQ1E023351</t>
  </si>
  <si>
    <t>CHORYNSKI</t>
  </si>
  <si>
    <t>EWAN</t>
  </si>
  <si>
    <t>MQ1E061979</t>
  </si>
  <si>
    <t>CROS</t>
  </si>
  <si>
    <t>MQ1E059287</t>
  </si>
  <si>
    <t>DANG</t>
  </si>
  <si>
    <t>THANH</t>
  </si>
  <si>
    <t>MQ1E020919</t>
  </si>
  <si>
    <t>DE ANDRIA</t>
  </si>
  <si>
    <t>CEDRIC</t>
  </si>
  <si>
    <t>MQ1E020901</t>
  </si>
  <si>
    <t>DELHON</t>
  </si>
  <si>
    <t>MQ1E018813</t>
  </si>
  <si>
    <t>DURAN</t>
  </si>
  <si>
    <t>REMI</t>
  </si>
  <si>
    <t>MQ1E061983</t>
  </si>
  <si>
    <t>FRAYSSE</t>
  </si>
  <si>
    <t>MQ1E026003</t>
  </si>
  <si>
    <t>GAUDARD</t>
  </si>
  <si>
    <t>MQ1E065922</t>
  </si>
  <si>
    <t>GHANI</t>
  </si>
  <si>
    <t>AHMED</t>
  </si>
  <si>
    <t>MQ1E003592</t>
  </si>
  <si>
    <t>GREL</t>
  </si>
  <si>
    <t>HUGO</t>
  </si>
  <si>
    <t>MQ1E001216</t>
  </si>
  <si>
    <t>HOTZEL</t>
  </si>
  <si>
    <t>SIMON</t>
  </si>
  <si>
    <t>MQ1E040316</t>
  </si>
  <si>
    <t>KIRCHNER</t>
  </si>
  <si>
    <t>JOHAN</t>
  </si>
  <si>
    <t>MQ1E003528</t>
  </si>
  <si>
    <t>LEMAIRE</t>
  </si>
  <si>
    <t>MQ1E026461</t>
  </si>
  <si>
    <t>LEZE</t>
  </si>
  <si>
    <t>MQ1E030082</t>
  </si>
  <si>
    <t>BRIEUC</t>
  </si>
  <si>
    <t>MQ1E016620</t>
  </si>
  <si>
    <t>MAROTTA</t>
  </si>
  <si>
    <t>GIANNI</t>
  </si>
  <si>
    <t>MQ1E051333</t>
  </si>
  <si>
    <t>MENOT</t>
  </si>
  <si>
    <t>MQ1E014205</t>
  </si>
  <si>
    <t>MERLE</t>
  </si>
  <si>
    <t>ADRIAN</t>
  </si>
  <si>
    <t>MQ1E027705</t>
  </si>
  <si>
    <t>LE TUAN KHAI</t>
  </si>
  <si>
    <t>MQ1E051334</t>
  </si>
  <si>
    <t>ROUSSEL</t>
  </si>
  <si>
    <t>MQ1E055146</t>
  </si>
  <si>
    <t>YOUSEF MOHAMD</t>
  </si>
  <si>
    <t>OUSSAMA</t>
  </si>
  <si>
    <t>MQ1E025066</t>
  </si>
  <si>
    <t>MAINDRON</t>
  </si>
  <si>
    <t>MU1E068003</t>
  </si>
  <si>
    <t>LECLERCQ</t>
  </si>
  <si>
    <t>MA1I043456</t>
  </si>
  <si>
    <t>BERGUIGA</t>
  </si>
  <si>
    <t xml:space="preserve"> CHAIMA</t>
  </si>
  <si>
    <t>MA2U068415</t>
  </si>
  <si>
    <t>BOUCEMA</t>
  </si>
  <si>
    <t>MA2U068075.</t>
  </si>
  <si>
    <t>KAMBITOVA</t>
  </si>
  <si>
    <t>LORA</t>
  </si>
  <si>
    <t>MA2U068414</t>
  </si>
  <si>
    <t>MAELYS</t>
  </si>
  <si>
    <t>MA4E071409</t>
  </si>
  <si>
    <t>PAYAN</t>
  </si>
  <si>
    <t>ELLA</t>
  </si>
  <si>
    <t>MA11054886</t>
  </si>
  <si>
    <t>PERES</t>
  </si>
  <si>
    <t>ANDREA</t>
  </si>
  <si>
    <t>MA11036797</t>
  </si>
  <si>
    <t>POCHET</t>
  </si>
  <si>
    <t>HELENE</t>
  </si>
  <si>
    <t>MA2U068076</t>
  </si>
  <si>
    <t>ROSSET</t>
  </si>
  <si>
    <t>MA4E071410</t>
  </si>
  <si>
    <t>CELESTINE</t>
  </si>
  <si>
    <t>NAEL</t>
  </si>
  <si>
    <t>MA2U044017</t>
  </si>
  <si>
    <t>LEAO</t>
  </si>
  <si>
    <t>PINOT</t>
  </si>
  <si>
    <t>CORTO</t>
  </si>
  <si>
    <t>MA2O068291</t>
  </si>
  <si>
    <t>SALZENSTEIN</t>
  </si>
  <si>
    <t>LILIAN</t>
  </si>
  <si>
    <t>MA2U068224</t>
  </si>
  <si>
    <t>SARTORI</t>
  </si>
  <si>
    <t>MT1E065669</t>
  </si>
  <si>
    <t>SZYDLOWSKI</t>
  </si>
  <si>
    <t>MT1E066661</t>
  </si>
  <si>
    <t>VAZQUEZ</t>
  </si>
  <si>
    <t>MA2U068221</t>
  </si>
  <si>
    <t>Q1</t>
  </si>
  <si>
    <t>Q2</t>
  </si>
  <si>
    <t>Q3</t>
  </si>
  <si>
    <t>Q4</t>
  </si>
  <si>
    <t>Q5</t>
  </si>
  <si>
    <t>Q6</t>
  </si>
  <si>
    <t>Q7</t>
  </si>
  <si>
    <t>Q8</t>
  </si>
  <si>
    <t>R1</t>
  </si>
  <si>
    <t>R2</t>
  </si>
  <si>
    <t>R3</t>
  </si>
  <si>
    <t>LIEBELT</t>
  </si>
  <si>
    <t>MA3U073312</t>
  </si>
  <si>
    <t>COURTOIS</t>
  </si>
  <si>
    <t>ANTTON</t>
  </si>
  <si>
    <t>MA3U029593</t>
  </si>
  <si>
    <t>Q9</t>
  </si>
  <si>
    <t>Q10</t>
  </si>
  <si>
    <t>Q11</t>
  </si>
  <si>
    <t>Q12</t>
  </si>
  <si>
    <t>Q13</t>
  </si>
  <si>
    <t>Q14</t>
  </si>
  <si>
    <t>Q15</t>
  </si>
  <si>
    <t>Q16</t>
  </si>
  <si>
    <t>BERROUANE</t>
  </si>
  <si>
    <t>ANISSA</t>
  </si>
  <si>
    <t>MA3U030748</t>
  </si>
  <si>
    <t>DELAMARRE- -TRONEL</t>
  </si>
  <si>
    <t>NINON</t>
  </si>
  <si>
    <t>MQ1E002742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</si>
  <si>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</si>
  <si>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</si>
  <si>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</si>
  <si>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</si>
  <si>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</si>
  <si>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</si>
  <si>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</si>
  <si>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</si>
  <si>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</si>
  <si>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</si>
  <si>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</si>
  <si>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</si>
  <si>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</si>
  <si>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</si>
  <si>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</si>
  <si>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</si>
  <si>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RIFFARD</t>
  </si>
  <si>
    <t>MT1E078969</t>
  </si>
  <si>
    <t>BREBION</t>
  </si>
  <si>
    <t>MATHEO</t>
  </si>
  <si>
    <t>MA3U078573</t>
  </si>
  <si>
    <t>DOYON</t>
  </si>
  <si>
    <t>MA3U068966</t>
  </si>
  <si>
    <t>GAUVIN</t>
  </si>
  <si>
    <t>XIAOPENG</t>
  </si>
  <si>
    <t>MA2U073052</t>
  </si>
  <si>
    <t>EUDELINE</t>
  </si>
  <si>
    <t>TANGUY</t>
  </si>
  <si>
    <t>MA11079353</t>
  </si>
  <si>
    <t>SPIRLI</t>
  </si>
  <si>
    <t>GLADYS</t>
  </si>
  <si>
    <t>MA11080175</t>
  </si>
  <si>
    <t>YOUSFI</t>
  </si>
  <si>
    <t>DARIL</t>
  </si>
  <si>
    <t>MA11077164</t>
  </si>
  <si>
    <t>ELISA</t>
  </si>
  <si>
    <t>MA1M081426</t>
  </si>
  <si>
    <t>JUNOT</t>
  </si>
  <si>
    <t>MA1M074096</t>
  </si>
  <si>
    <t>LEFRANT</t>
  </si>
  <si>
    <t>MA1M078815</t>
  </si>
  <si>
    <t>EAV</t>
  </si>
  <si>
    <t>JACKY</t>
  </si>
  <si>
    <t>MA1I070351</t>
  </si>
  <si>
    <t>JACQUEMOT</t>
  </si>
  <si>
    <t>MACEO</t>
  </si>
  <si>
    <t>MA1I082298</t>
  </si>
  <si>
    <t>JAVOUHEY</t>
  </si>
  <si>
    <t>MA1M079351</t>
  </si>
  <si>
    <t>CHAIMA</t>
  </si>
  <si>
    <t>BOUCENA</t>
  </si>
  <si>
    <t>MA2U068075</t>
  </si>
  <si>
    <t>PAINHAS</t>
  </si>
  <si>
    <t>MA2U080916</t>
  </si>
  <si>
    <t>THIEN AN</t>
  </si>
  <si>
    <t>MA1U080834</t>
  </si>
  <si>
    <t>HéLèNE</t>
  </si>
  <si>
    <t>FAURE</t>
  </si>
  <si>
    <t>MA5E078340</t>
  </si>
  <si>
    <t>BERNON</t>
  </si>
  <si>
    <t>MA71074569</t>
  </si>
  <si>
    <t>*</t>
  </si>
  <si>
    <t>CHAPIGNAC</t>
  </si>
  <si>
    <t>MA71074600</t>
  </si>
  <si>
    <t>CROIZIER</t>
  </si>
  <si>
    <t>YONAH</t>
  </si>
  <si>
    <t>MA71074547</t>
  </si>
  <si>
    <t>DURIS</t>
  </si>
  <si>
    <t>MAELIS</t>
  </si>
  <si>
    <t>MA71074545</t>
  </si>
  <si>
    <t>FERRAPIE MASSON</t>
  </si>
  <si>
    <t>ELINA</t>
  </si>
  <si>
    <t>MA71074576</t>
  </si>
  <si>
    <t>GROSLAMBERT</t>
  </si>
  <si>
    <t>MA71074561</t>
  </si>
  <si>
    <t>LARGERON</t>
  </si>
  <si>
    <t>LENA</t>
  </si>
  <si>
    <t>MA71074589</t>
  </si>
  <si>
    <t>LEPROHON</t>
  </si>
  <si>
    <t>CANDICE</t>
  </si>
  <si>
    <t>MA71074556</t>
  </si>
  <si>
    <t>PACQUIER</t>
  </si>
  <si>
    <t>MA71074571</t>
  </si>
  <si>
    <t>ROCHE</t>
  </si>
  <si>
    <t>MA71074562</t>
  </si>
  <si>
    <t>SEON</t>
  </si>
  <si>
    <t>MA71074605</t>
  </si>
  <si>
    <t>ABIDI</t>
  </si>
  <si>
    <t>MOHAMED</t>
  </si>
  <si>
    <t>MA71074621</t>
  </si>
  <si>
    <t>BOIS</t>
  </si>
  <si>
    <t>MA71074604</t>
  </si>
  <si>
    <t>CILINGIR</t>
  </si>
  <si>
    <t>MA71074618</t>
  </si>
  <si>
    <t>CRUMIERE</t>
  </si>
  <si>
    <t>YANN</t>
  </si>
  <si>
    <t>MA71074591</t>
  </si>
  <si>
    <t>DA SILVA</t>
  </si>
  <si>
    <t>MA71074552</t>
  </si>
  <si>
    <t>LORIS</t>
  </si>
  <si>
    <t>MA71074592</t>
  </si>
  <si>
    <t>GARCIA</t>
  </si>
  <si>
    <t>MA71074614</t>
  </si>
  <si>
    <t>GUICHARDAN</t>
  </si>
  <si>
    <t>MA71074609</t>
  </si>
  <si>
    <t>MA71074566</t>
  </si>
  <si>
    <t>MA71074559</t>
  </si>
  <si>
    <t>MAZELLA</t>
  </si>
  <si>
    <t>ESTEBAN</t>
  </si>
  <si>
    <t>MA71074584</t>
  </si>
  <si>
    <t>MEILHON</t>
  </si>
  <si>
    <t>LOIS</t>
  </si>
  <si>
    <t>MA71074612</t>
  </si>
  <si>
    <t>MONDIERE</t>
  </si>
  <si>
    <t>MA71074537</t>
  </si>
  <si>
    <t>ORSATTI</t>
  </si>
  <si>
    <t>PABLO</t>
  </si>
  <si>
    <t>MA71074553</t>
  </si>
  <si>
    <t>SASHA</t>
  </si>
  <si>
    <t>MA71074550</t>
  </si>
  <si>
    <t>PEURIERE</t>
  </si>
  <si>
    <t>MA71074541</t>
  </si>
  <si>
    <t>SACHWALD</t>
  </si>
  <si>
    <t>ALEC</t>
  </si>
  <si>
    <t>MA71074598</t>
  </si>
  <si>
    <t>VAGINAY</t>
  </si>
  <si>
    <t>MA71074544</t>
  </si>
  <si>
    <t>VANCAUWENBERGHE</t>
  </si>
  <si>
    <t>MA71074574</t>
  </si>
  <si>
    <t>VIAL</t>
  </si>
  <si>
    <t>MA71074554</t>
  </si>
  <si>
    <t>MAUGER</t>
  </si>
  <si>
    <t>ANNE-GAELLE</t>
  </si>
  <si>
    <t>MQ1E080404</t>
  </si>
  <si>
    <t>ROHR</t>
  </si>
  <si>
    <t>CLEOPHEE</t>
  </si>
  <si>
    <t>MQ1E080395</t>
  </si>
  <si>
    <t>THIZON</t>
  </si>
  <si>
    <t>LAURE</t>
  </si>
  <si>
    <t>MQ1E081886</t>
  </si>
  <si>
    <t>JORGENSEN</t>
  </si>
  <si>
    <t>NIELS</t>
  </si>
  <si>
    <t>MQ1E068814</t>
  </si>
  <si>
    <t>MORINEAU</t>
  </si>
  <si>
    <t>LIAM</t>
  </si>
  <si>
    <t>MQ1E080403</t>
  </si>
  <si>
    <t>Smple A2</t>
  </si>
  <si>
    <t>Equipe N2</t>
  </si>
  <si>
    <t>NC</t>
  </si>
  <si>
    <t>GIRAUD</t>
  </si>
  <si>
    <t>ALINE</t>
  </si>
  <si>
    <t>UDG - GRENOBLE INP</t>
  </si>
  <si>
    <t>J12E083874</t>
  </si>
  <si>
    <t>AUBERT</t>
  </si>
  <si>
    <t>MARINE</t>
  </si>
  <si>
    <t>UDG - ASU GRENOBLE ALPES</t>
  </si>
  <si>
    <t>J110083849</t>
  </si>
  <si>
    <t>PLOTTON</t>
  </si>
  <si>
    <t>NOA</t>
  </si>
  <si>
    <t>J110083480</t>
  </si>
  <si>
    <t>ENJALBERT</t>
  </si>
  <si>
    <t>J12E004442</t>
  </si>
  <si>
    <t>ROLAND--ROUDIL</t>
  </si>
  <si>
    <t>J110083481</t>
  </si>
  <si>
    <t>Rencontres</t>
  </si>
  <si>
    <t>Matchs</t>
  </si>
  <si>
    <t>Sets</t>
  </si>
  <si>
    <t>Points</t>
  </si>
  <si>
    <t>Pts</t>
  </si>
  <si>
    <t>Jouées</t>
  </si>
  <si>
    <t>Ecart</t>
  </si>
  <si>
    <t>Vic</t>
  </si>
  <si>
    <t>Déf</t>
  </si>
  <si>
    <t>Matchs 
gagnés</t>
  </si>
  <si>
    <t>Matchs 
perdus</t>
  </si>
  <si>
    <t>Sets 
gagnés</t>
  </si>
  <si>
    <t>Sets 
perdus</t>
  </si>
  <si>
    <t>Points 
gagnés</t>
  </si>
  <si>
    <t>Points 
perdus</t>
  </si>
  <si>
    <t>Equipe N2 pré qualif</t>
  </si>
  <si>
    <t>BOSVIEL</t>
  </si>
  <si>
    <t>MARIE-MATHILDE</t>
  </si>
  <si>
    <t>ML1E033619</t>
  </si>
  <si>
    <t>TEKOUK</t>
  </si>
  <si>
    <t>ML1E021296</t>
  </si>
  <si>
    <t>ORAZIO</t>
  </si>
  <si>
    <t>AMBRE</t>
  </si>
  <si>
    <t>ML1E021773</t>
  </si>
  <si>
    <t>DUFAY</t>
  </si>
  <si>
    <t>ALAIN</t>
  </si>
  <si>
    <t>ML1E033629</t>
  </si>
  <si>
    <t>OLIVIER</t>
  </si>
  <si>
    <t>ML1E033497</t>
  </si>
  <si>
    <t>N2</t>
  </si>
  <si>
    <t>N1</t>
  </si>
  <si>
    <t>GE</t>
  </si>
  <si>
    <t>NATIONAL</t>
  </si>
  <si>
    <t>IND</t>
  </si>
  <si>
    <t>ACAD</t>
  </si>
  <si>
    <t>D</t>
  </si>
  <si>
    <t>PROMOTIONNEL</t>
  </si>
  <si>
    <t>BAILLY</t>
  </si>
  <si>
    <t>MATHILDE</t>
  </si>
  <si>
    <t>MA11090108</t>
  </si>
  <si>
    <t>DURIEZ</t>
  </si>
  <si>
    <t>MA11086852</t>
  </si>
  <si>
    <t>SILVESTRE SIAZ</t>
  </si>
  <si>
    <t>MA1U090849</t>
  </si>
  <si>
    <t>JULLIEN</t>
  </si>
  <si>
    <t>MANON</t>
  </si>
  <si>
    <t>MA3U090746</t>
  </si>
  <si>
    <t>COMPAIN</t>
  </si>
  <si>
    <t>AXELLE</t>
  </si>
  <si>
    <t>UDL - ENISE</t>
  </si>
  <si>
    <t>MA6E090058</t>
  </si>
  <si>
    <t>ROLLER</t>
  </si>
  <si>
    <t>MT1E086389</t>
  </si>
  <si>
    <t>ORIEUX</t>
  </si>
  <si>
    <t>MK1E089940</t>
  </si>
  <si>
    <t>ZEIMET</t>
  </si>
  <si>
    <t>MA11088152</t>
  </si>
  <si>
    <t>AUBRY</t>
  </si>
  <si>
    <t>LOUIS-GUILHEM</t>
  </si>
  <si>
    <t>MA1M083704</t>
  </si>
  <si>
    <t>ETHAN</t>
  </si>
  <si>
    <t>MA1U086671</t>
  </si>
  <si>
    <t>DANGUIN</t>
  </si>
  <si>
    <t>MA3U088126</t>
  </si>
  <si>
    <t>LE POCHAT</t>
  </si>
  <si>
    <t>JEAN</t>
  </si>
  <si>
    <t>MF1E088235</t>
  </si>
  <si>
    <t>DERON</t>
  </si>
  <si>
    <t>MG1E082775</t>
  </si>
  <si>
    <t>XIANG</t>
  </si>
  <si>
    <t>SHENGZE</t>
  </si>
  <si>
    <t>MQ1E083576</t>
  </si>
  <si>
    <t>RECIPON</t>
  </si>
  <si>
    <t>MT1E086376</t>
  </si>
  <si>
    <t>INTERLIGUE</t>
  </si>
  <si>
    <t>INTER LIGUE SUD/EST</t>
  </si>
  <si>
    <t>MARCOUX</t>
  </si>
  <si>
    <t>MADELEINE</t>
  </si>
  <si>
    <t>MQ1E093776</t>
  </si>
  <si>
    <t>P</t>
  </si>
  <si>
    <t>MA3U095609</t>
  </si>
  <si>
    <t>FLOQUET</t>
  </si>
  <si>
    <t>MA3U092946</t>
  </si>
  <si>
    <t>AVELLANEDA</t>
  </si>
  <si>
    <t>MA3U094942</t>
  </si>
  <si>
    <t>CASALS</t>
  </si>
  <si>
    <t>MA2U093307</t>
  </si>
  <si>
    <t>LOW</t>
  </si>
  <si>
    <t>A1</t>
  </si>
  <si>
    <t>A1 FINALE</t>
  </si>
  <si>
    <t>MA1M091943</t>
  </si>
  <si>
    <t>AUDREY</t>
  </si>
  <si>
    <t>VIVIER</t>
  </si>
  <si>
    <t>MA1M092923</t>
  </si>
  <si>
    <t>LEFERME</t>
  </si>
  <si>
    <t>MA1M094893</t>
  </si>
  <si>
    <t>DAMIEN</t>
  </si>
  <si>
    <t>VASSELLIER</t>
  </si>
  <si>
    <t>MA3U055889</t>
  </si>
  <si>
    <t>LUCIE</t>
  </si>
  <si>
    <t>LALLE</t>
  </si>
  <si>
    <t>MA3U091184</t>
  </si>
  <si>
    <t>CAROLINE</t>
  </si>
  <si>
    <t>MAIRE</t>
  </si>
  <si>
    <t>MA3U095583</t>
  </si>
  <si>
    <t>LUCILE DONGZHEN LAURENCE</t>
  </si>
  <si>
    <t>DE GUIDO</t>
  </si>
  <si>
    <t>MA2U091344</t>
  </si>
  <si>
    <t>AMNA</t>
  </si>
  <si>
    <t>BEN ABDENNEBI</t>
  </si>
  <si>
    <t>MA2U097292</t>
  </si>
  <si>
    <t>MAELISSE</t>
  </si>
  <si>
    <t>TRICOCHE</t>
  </si>
  <si>
    <t>MA1M095928</t>
  </si>
  <si>
    <t>BAVOILLOT</t>
  </si>
  <si>
    <t>MA3U095602</t>
  </si>
  <si>
    <t>MARET</t>
  </si>
  <si>
    <t>MA3U098466</t>
  </si>
  <si>
    <t>MATYS</t>
  </si>
  <si>
    <t>EPAUD-BAUDOT</t>
  </si>
  <si>
    <t>MA3U094211</t>
  </si>
  <si>
    <t>MA3U095591</t>
  </si>
  <si>
    <t>POLO</t>
  </si>
  <si>
    <t>MA3U091526</t>
  </si>
  <si>
    <t>NATHANAEL</t>
  </si>
  <si>
    <t>BASSET</t>
  </si>
  <si>
    <t>MA3U094219</t>
  </si>
  <si>
    <t>FEY</t>
  </si>
  <si>
    <t>MA3U014387</t>
  </si>
  <si>
    <t>PESSON</t>
  </si>
  <si>
    <t>MA3U091528</t>
  </si>
  <si>
    <t>DAYON</t>
  </si>
  <si>
    <t>MA3U095942</t>
  </si>
  <si>
    <t>CUISSARD</t>
  </si>
  <si>
    <t>MA3U097317</t>
  </si>
  <si>
    <t>LOPEZ</t>
  </si>
  <si>
    <t>MA3U095151</t>
  </si>
  <si>
    <t>DESPLATS</t>
  </si>
  <si>
    <t>MA2U097619</t>
  </si>
  <si>
    <t>ROY</t>
  </si>
  <si>
    <t>MA2U095728</t>
  </si>
  <si>
    <t>MA2U096059</t>
  </si>
  <si>
    <t>RIVAT</t>
  </si>
  <si>
    <t>MA2U091370</t>
  </si>
  <si>
    <t>DUBRAY</t>
  </si>
  <si>
    <t>MA2U091345</t>
  </si>
  <si>
    <t>PATURAL</t>
  </si>
  <si>
    <t>MA2U095317</t>
  </si>
  <si>
    <t>DORIAN</t>
  </si>
  <si>
    <t>GAGEY</t>
  </si>
  <si>
    <t>MA11077410</t>
  </si>
  <si>
    <t>CHARBONNIER</t>
  </si>
  <si>
    <t>MA11096808</t>
  </si>
  <si>
    <t>GAETAN</t>
  </si>
  <si>
    <t>MICHEL</t>
  </si>
  <si>
    <t>MA1U095784</t>
  </si>
  <si>
    <t>ABDOU-KARIM</t>
  </si>
  <si>
    <t>DIA</t>
  </si>
  <si>
    <t>MA1P098025</t>
  </si>
  <si>
    <t>BRUNO</t>
  </si>
  <si>
    <t>NEPLAZ</t>
  </si>
  <si>
    <t>MA1N095930</t>
  </si>
  <si>
    <t>ALEXIAN</t>
  </si>
  <si>
    <t>CAMELIN</t>
  </si>
  <si>
    <t>MA1U093818</t>
  </si>
  <si>
    <t>PHILEAS</t>
  </si>
  <si>
    <t>NESME HAMANT</t>
  </si>
  <si>
    <t>MA1U097451</t>
  </si>
  <si>
    <t>BORRON-ZAPLANA</t>
  </si>
  <si>
    <t>MA1U095929</t>
  </si>
  <si>
    <t>HAUANI</t>
  </si>
  <si>
    <t>CHANSON</t>
  </si>
  <si>
    <t>MA1P091481</t>
  </si>
  <si>
    <t>POCACHARD</t>
  </si>
  <si>
    <t>MA1I096802</t>
  </si>
  <si>
    <t>GOR</t>
  </si>
  <si>
    <t>GHAZARYAN</t>
  </si>
  <si>
    <t>Equipe A1
(3G et 1F)</t>
  </si>
  <si>
    <t xml:space="preserve">Equipe A2
(3G et 1F) </t>
  </si>
  <si>
    <t>Equipe A3
(3G et 1F)</t>
  </si>
  <si>
    <t>Double A1</t>
  </si>
  <si>
    <t>Double A2</t>
  </si>
  <si>
    <t>Double A3</t>
  </si>
  <si>
    <t>KHADRAOUI</t>
  </si>
  <si>
    <t>MANEL</t>
  </si>
  <si>
    <t>MA2U096943</t>
  </si>
  <si>
    <t>ANNE-CHIARA</t>
  </si>
  <si>
    <t>R5+</t>
  </si>
  <si>
    <t>NATIONAL IND N1</t>
  </si>
  <si>
    <t>NATIONAL EQ N2</t>
  </si>
  <si>
    <t>NATIONAL IND N2</t>
  </si>
  <si>
    <t>RONGET</t>
  </si>
  <si>
    <t>ML1E091394</t>
  </si>
  <si>
    <t>FELDMAN</t>
  </si>
  <si>
    <t>MJ1E091255</t>
  </si>
  <si>
    <t>SHARDA</t>
  </si>
  <si>
    <t>NAVALIKA</t>
  </si>
  <si>
    <t>MJ1E091699</t>
  </si>
  <si>
    <t>VEREECKE DUMAREAU</t>
  </si>
  <si>
    <t>MJ1E021466</t>
  </si>
  <si>
    <t>LIANG</t>
  </si>
  <si>
    <t>PEIQI</t>
  </si>
  <si>
    <t>MJ1E091254</t>
  </si>
  <si>
    <t>LIU</t>
  </si>
  <si>
    <t>ANDREW</t>
  </si>
  <si>
    <t>MJ1E091257</t>
  </si>
  <si>
    <t>JOHN</t>
  </si>
  <si>
    <t>SANGEETH</t>
  </si>
  <si>
    <t>MJ1E091253</t>
  </si>
  <si>
    <t xml:space="preserve">	MQ1E001106</t>
  </si>
  <si>
    <t xml:space="preserve">	MQ1E005686</t>
  </si>
  <si>
    <t xml:space="preserve">	MQ1E027672</t>
  </si>
  <si>
    <t>VORUZ</t>
  </si>
  <si>
    <t>MQ1E009023</t>
  </si>
  <si>
    <t>R4</t>
  </si>
  <si>
    <t>LEDEZ</t>
  </si>
  <si>
    <t>MA1M091078</t>
  </si>
  <si>
    <t>SAFIR</t>
  </si>
  <si>
    <t>MA71092961</t>
  </si>
  <si>
    <t>GODICHON</t>
  </si>
  <si>
    <t>UDL - UJM ST ETIENNE</t>
  </si>
  <si>
    <t>MA7U093878</t>
  </si>
  <si>
    <t>DUVERNOIS</t>
  </si>
  <si>
    <t>MA3U093962</t>
  </si>
  <si>
    <t>CHAVERNOZ</t>
  </si>
  <si>
    <t>GAELLE</t>
  </si>
  <si>
    <t>MA1M092500</t>
  </si>
  <si>
    <t>GUILBERT- - LY</t>
  </si>
  <si>
    <t>AI-LINH</t>
  </si>
  <si>
    <t>MA11094272</t>
  </si>
  <si>
    <t>CHABANNE</t>
  </si>
  <si>
    <t>MA3U094018</t>
  </si>
  <si>
    <t>A1 DAMES</t>
  </si>
  <si>
    <t>A2 DAMES</t>
  </si>
  <si>
    <t>A3 DAMES</t>
  </si>
  <si>
    <t>ACAD IND</t>
  </si>
  <si>
    <t>ACAD EQ</t>
  </si>
  <si>
    <t>AURA GE</t>
  </si>
  <si>
    <t>AURA N2</t>
  </si>
  <si>
    <t>7</t>
  </si>
  <si>
    <t>8</t>
  </si>
  <si>
    <t>MA2O096943</t>
  </si>
  <si>
    <t>12</t>
  </si>
  <si>
    <t>13</t>
  </si>
  <si>
    <t>14</t>
  </si>
  <si>
    <t>15</t>
  </si>
  <si>
    <t>16</t>
  </si>
  <si>
    <t>VALFRE</t>
  </si>
  <si>
    <t>MQ1E097188</t>
  </si>
  <si>
    <t>17</t>
  </si>
  <si>
    <t>18</t>
  </si>
  <si>
    <t>19</t>
  </si>
  <si>
    <t>PROPOSITION</t>
  </si>
  <si>
    <t>CFU</t>
  </si>
  <si>
    <t>OUI</t>
  </si>
  <si>
    <t>QUEV</t>
  </si>
  <si>
    <t>CHAVAS</t>
  </si>
  <si>
    <t>TERRY</t>
  </si>
  <si>
    <t>MA1U088154</t>
  </si>
  <si>
    <t>DALLIMONTI</t>
  </si>
  <si>
    <t>MA2U097905</t>
  </si>
  <si>
    <t>GIRARDEAU-DARNAND</t>
  </si>
  <si>
    <t>MG1E096768</t>
  </si>
  <si>
    <t>CASSANDRE</t>
  </si>
  <si>
    <t>2</t>
  </si>
  <si>
    <t>MQ1E009067</t>
  </si>
  <si>
    <t>3</t>
  </si>
  <si>
    <t>4</t>
  </si>
  <si>
    <t>5</t>
  </si>
  <si>
    <t>6</t>
  </si>
  <si>
    <t>9</t>
  </si>
  <si>
    <t>10</t>
  </si>
  <si>
    <t>11</t>
  </si>
  <si>
    <t>ACAD - PROMOTIONNEL</t>
  </si>
  <si>
    <t>TOUR</t>
  </si>
  <si>
    <t>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</si>
</sst>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88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1"/>
    </font>
    <font>
      <sz val="1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FF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17"/>
      <name val="Calibri"/>
      <family val="2"/>
      <scheme val="minor"/>
    </font>
    <font>
      <sz val="10"/>
      <color rgb="FFFF00FF"/>
      <name val="Calibri"/>
      <family val="2"/>
      <scheme val="minor"/>
    </font>
    <font>
      <b/>
      <sz val="10"/>
      <color rgb="FF006600"/>
      <name val="Calibri"/>
      <family val="2"/>
      <scheme val="minor"/>
    </font>
    <font>
      <sz val="10"/>
      <color rgb="FF00660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0000FF"/>
      <name val="Calibri"/>
      <family val="2"/>
    </font>
    <font>
      <sz val="10"/>
      <color rgb="FFFF0000"/>
      <name val="Calibri"/>
      <family val="2"/>
    </font>
    <font>
      <sz val="10"/>
      <color rgb="FFFF00FF"/>
      <name val="Calibri"/>
      <family val="2"/>
    </font>
    <font>
      <b/>
      <sz val="10"/>
      <color rgb="FF0000FF"/>
      <name val="Calibri"/>
      <family val="2"/>
    </font>
    <font>
      <b/>
      <sz val="20"/>
      <color indexed="9"/>
      <name val="Calibri"/>
      <family val="2"/>
      <scheme val="minor"/>
    </font>
    <font>
      <sz val="11"/>
      <color rgb="FF006600"/>
      <name val="Arial"/>
      <family val="2"/>
    </font>
    <font>
      <sz val="10"/>
      <color rgb="FF000099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indexed="8"/>
      <name val="Calibri"/>
      <family val="2"/>
    </font>
    <font>
      <sz val="7.5"/>
      <name val="Arial"/>
      <family val="2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rgb="FFFF00FF"/>
      <name val="Calibri"/>
      <family val="2"/>
    </font>
    <font>
      <b/>
      <sz val="10"/>
      <color rgb="FF0000FF"/>
      <name val="Arial"/>
      <family val="2"/>
    </font>
    <font>
      <b/>
      <sz val="10"/>
      <color rgb="FFFF00FF"/>
      <name val="Arial"/>
      <family val="2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10"/>
      <color theme="1"/>
      <name val="Calibri"/>
      <family val="2"/>
    </font>
    <font>
      <b/>
      <sz val="20"/>
      <color rgb="FF0000FF"/>
      <name val="Calibri"/>
      <family val="2"/>
      <scheme val="minor"/>
    </font>
    <font>
      <b/>
      <sz val="20"/>
      <color rgb="FF0000FF"/>
      <name val="Calibri"/>
      <family val="2"/>
    </font>
    <font>
      <b/>
      <sz val="20"/>
      <color theme="1"/>
      <name val="Calibri"/>
      <family val="2"/>
    </font>
    <font>
      <sz val="10"/>
      <color indexed="9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5">
    <xf numFmtId="0" fontId="0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28" borderId="9" applyNumberFormat="0" applyAlignment="0" applyProtection="0"/>
    <xf numFmtId="0" fontId="21" fillId="0" borderId="10" applyNumberFormat="0" applyFill="0" applyAlignment="0" applyProtection="0"/>
    <xf numFmtId="0" fontId="17" fillId="29" borderId="11" applyNumberFormat="0" applyFont="0" applyAlignment="0" applyProtection="0"/>
    <xf numFmtId="0" fontId="7" fillId="29" borderId="11" applyNumberFormat="0" applyFont="0" applyAlignment="0" applyProtection="0"/>
    <xf numFmtId="0" fontId="7" fillId="2" borderId="1" applyNumberFormat="0" applyAlignment="0" applyProtection="0"/>
    <xf numFmtId="0" fontId="17" fillId="29" borderId="11" applyNumberFormat="0" applyFon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9" borderId="11" applyNumberFormat="0" applyFont="0" applyAlignment="0" applyProtection="0"/>
    <xf numFmtId="0" fontId="7" fillId="2" borderId="1" applyNumberFormat="0" applyAlignment="0" applyProtection="0"/>
    <xf numFmtId="0" fontId="22" fillId="30" borderId="9" applyNumberFormat="0" applyAlignment="0" applyProtection="0"/>
    <xf numFmtId="0" fontId="23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32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17" fillId="0" borderId="0"/>
    <xf numFmtId="0" fontId="7" fillId="0" borderId="0"/>
    <xf numFmtId="0" fontId="1" fillId="0" borderId="0"/>
    <xf numFmtId="0" fontId="9" fillId="0" borderId="0"/>
    <xf numFmtId="0" fontId="3" fillId="0" borderId="0"/>
    <xf numFmtId="0" fontId="10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4" fillId="0" borderId="0"/>
    <xf numFmtId="0" fontId="3" fillId="0" borderId="0"/>
    <xf numFmtId="0" fontId="17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17" fillId="29" borderId="11" applyNumberFormat="0" applyFont="0" applyAlignment="0" applyProtection="0"/>
    <xf numFmtId="0" fontId="26" fillId="33" borderId="0" applyNumberFormat="0" applyBorder="0" applyAlignment="0" applyProtection="0"/>
    <xf numFmtId="0" fontId="27" fillId="28" borderId="12" applyNumberFormat="0" applyAlignment="0" applyProtection="0"/>
    <xf numFmtId="0" fontId="5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5" fillId="34" borderId="17" applyNumberFormat="0" applyAlignment="0" applyProtection="0"/>
  </cellStyleXfs>
  <cellXfs count="405">
    <xf numFmtId="0" fontId="0" fillId="0" borderId="0" xfId="0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7" fillId="0" borderId="0" xfId="0" applyFont="1" applyAlignment="1">
      <alignment horizontal="left" wrapText="1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40" fillId="0" borderId="0" xfId="0" applyFont="1"/>
    <xf numFmtId="0" fontId="41" fillId="0" borderId="0" xfId="0" applyFont="1"/>
    <xf numFmtId="0" fontId="36" fillId="0" borderId="0" xfId="0" applyFont="1" applyAlignment="1">
      <alignment horizontal="right"/>
    </xf>
    <xf numFmtId="0" fontId="44" fillId="0" borderId="0" xfId="0" applyFont="1"/>
    <xf numFmtId="0" fontId="45" fillId="0" borderId="0" xfId="0" applyFont="1"/>
    <xf numFmtId="0" fontId="46" fillId="0" borderId="0" xfId="0" applyFont="1"/>
    <xf numFmtId="0" fontId="42" fillId="0" borderId="2" xfId="0" applyFont="1" applyBorder="1"/>
    <xf numFmtId="16" fontId="47" fillId="35" borderId="3" xfId="0" applyNumberFormat="1" applyFont="1" applyFill="1" applyBorder="1" applyAlignment="1">
      <alignment horizontal="center" vertical="center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39" fillId="0" borderId="0" xfId="0" applyFont="1"/>
    <xf numFmtId="0" fontId="36" fillId="0" borderId="4" xfId="0" applyFont="1" applyBorder="1"/>
    <xf numFmtId="0" fontId="39" fillId="0" borderId="4" xfId="0" applyFont="1" applyBorder="1"/>
    <xf numFmtId="0" fontId="38" fillId="0" borderId="4" xfId="0" applyFont="1" applyBorder="1"/>
    <xf numFmtId="14" fontId="36" fillId="0" borderId="4" xfId="0" applyNumberFormat="1" applyFont="1" applyBorder="1"/>
    <xf numFmtId="0" fontId="36" fillId="0" borderId="0" xfId="0" applyFont="1" applyAlignment="1">
      <alignment horizontal="left"/>
    </xf>
    <xf numFmtId="0" fontId="36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Alignment="1">
      <alignment horizontal="right" vertical="top"/>
    </xf>
    <xf numFmtId="0" fontId="36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55" fillId="0" borderId="0" xfId="0" applyFont="1" applyAlignment="1">
      <alignment horizontal="right" vertical="center"/>
    </xf>
    <xf numFmtId="0" fontId="41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2" xfId="0" applyFont="1" applyBorder="1" applyAlignment="1">
      <alignment wrapText="1"/>
    </xf>
    <xf numFmtId="0" fontId="37" fillId="0" borderId="2" xfId="0" applyFont="1" applyBorder="1" applyAlignment="1">
      <alignment wrapText="1"/>
    </xf>
    <xf numFmtId="0" fontId="39" fillId="0" borderId="2" xfId="0" applyFont="1" applyBorder="1" applyAlignment="1">
      <alignment wrapText="1"/>
    </xf>
    <xf numFmtId="0" fontId="56" fillId="0" borderId="2" xfId="0" applyFont="1" applyBorder="1" applyAlignment="1">
      <alignment wrapText="1"/>
    </xf>
    <xf numFmtId="0" fontId="40" fillId="0" borderId="0" xfId="0" applyFont="1" applyAlignment="1">
      <alignment vertical="center"/>
    </xf>
    <xf numFmtId="14" fontId="39" fillId="0" borderId="4" xfId="0" applyNumberFormat="1" applyFont="1" applyBorder="1"/>
    <xf numFmtId="0" fontId="52" fillId="0" borderId="2" xfId="60" applyFont="1" applyBorder="1" applyAlignment="1">
      <alignment horizontal="right"/>
    </xf>
    <xf numFmtId="0" fontId="44" fillId="0" borderId="0" xfId="0" applyFont="1" applyAlignment="1">
      <alignment horizontal="left"/>
    </xf>
    <xf numFmtId="0" fontId="58" fillId="0" borderId="0" xfId="0" applyFont="1" applyAlignment="1">
      <alignment vertical="center"/>
    </xf>
    <xf numFmtId="0" fontId="36" fillId="0" borderId="2" xfId="0" applyFont="1" applyBorder="1" applyAlignment="1">
      <alignment horizontal="left"/>
    </xf>
    <xf numFmtId="0" fontId="59" fillId="0" borderId="2" xfId="0" applyFont="1" applyBorder="1" applyAlignment="1">
      <alignment horizontal="left"/>
    </xf>
    <xf numFmtId="0" fontId="60" fillId="0" borderId="2" xfId="0" applyFont="1" applyBorder="1" applyAlignment="1">
      <alignment horizontal="left"/>
    </xf>
    <xf numFmtId="0" fontId="61" fillId="0" borderId="2" xfId="0" applyFont="1" applyBorder="1" applyAlignment="1">
      <alignment wrapText="1"/>
    </xf>
    <xf numFmtId="0" fontId="62" fillId="0" borderId="2" xfId="0" applyFont="1" applyBorder="1" applyAlignment="1">
      <alignment wrapText="1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2" fillId="0" borderId="2" xfId="0" applyFont="1" applyBorder="1" applyAlignment="1">
      <alignment vertical="center"/>
    </xf>
    <xf numFmtId="0" fontId="36" fillId="0" borderId="2" xfId="0" applyFont="1" applyBorder="1" applyAlignment="1">
      <alignment horizontal="left" vertical="center"/>
    </xf>
    <xf numFmtId="0" fontId="38" fillId="0" borderId="0" xfId="0" applyFont="1" applyAlignment="1">
      <alignment horizontal="center"/>
    </xf>
    <xf numFmtId="0" fontId="36" fillId="0" borderId="2" xfId="0" applyFont="1" applyBorder="1" applyAlignment="1">
      <alignment horizontal="left" vertical="top"/>
    </xf>
    <xf numFmtId="0" fontId="42" fillId="0" borderId="2" xfId="0" applyFont="1" applyBorder="1" applyAlignment="1">
      <alignment horizontal="left" vertical="top"/>
    </xf>
    <xf numFmtId="0" fontId="36" fillId="38" borderId="0" xfId="0" applyFont="1" applyFill="1"/>
    <xf numFmtId="0" fontId="39" fillId="0" borderId="0" xfId="0" applyFont="1" applyAlignment="1">
      <alignment vertical="center"/>
    </xf>
    <xf numFmtId="0" fontId="59" fillId="0" borderId="2" xfId="0" applyFont="1" applyBorder="1" applyAlignment="1">
      <alignment horizontal="left" vertical="top"/>
    </xf>
    <xf numFmtId="0" fontId="63" fillId="0" borderId="2" xfId="0" applyFont="1" applyBorder="1" applyAlignment="1">
      <alignment wrapText="1"/>
    </xf>
    <xf numFmtId="0" fontId="38" fillId="0" borderId="2" xfId="0" applyFont="1" applyBorder="1" applyAlignment="1">
      <alignment vertical="center"/>
    </xf>
    <xf numFmtId="0" fontId="52" fillId="0" borderId="2" xfId="0" applyFont="1" applyBorder="1" applyAlignment="1">
      <alignment vertical="center"/>
    </xf>
    <xf numFmtId="0" fontId="36" fillId="0" borderId="6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38" fillId="0" borderId="6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14" fontId="39" fillId="37" borderId="4" xfId="0" applyNumberFormat="1" applyFont="1" applyFill="1" applyBorder="1"/>
    <xf numFmtId="0" fontId="43" fillId="0" borderId="2" xfId="0" applyFont="1" applyBorder="1" applyAlignment="1">
      <alignment wrapText="1"/>
    </xf>
    <xf numFmtId="16" fontId="40" fillId="41" borderId="6" xfId="0" applyNumberFormat="1" applyFont="1" applyFill="1" applyBorder="1" applyAlignment="1">
      <alignment horizontal="center" vertical="center"/>
    </xf>
    <xf numFmtId="0" fontId="36" fillId="0" borderId="2" xfId="0" applyFont="1" applyBorder="1"/>
    <xf numFmtId="0" fontId="56" fillId="0" borderId="2" xfId="0" applyFont="1" applyBorder="1" applyAlignment="1">
      <alignment horizontal="left" vertical="top"/>
    </xf>
    <xf numFmtId="0" fontId="48" fillId="0" borderId="7" xfId="0" applyFont="1" applyBorder="1" applyAlignment="1">
      <alignment horizontal="right" vertical="top"/>
    </xf>
    <xf numFmtId="0" fontId="52" fillId="0" borderId="2" xfId="0" applyFont="1" applyBorder="1" applyAlignment="1">
      <alignment horizontal="right" vertical="top"/>
    </xf>
    <xf numFmtId="14" fontId="38" fillId="0" borderId="4" xfId="0" applyNumberFormat="1" applyFont="1" applyBorder="1"/>
    <xf numFmtId="0" fontId="52" fillId="0" borderId="0" xfId="0" applyFont="1" applyAlignment="1">
      <alignment horizontal="right"/>
    </xf>
    <xf numFmtId="16" fontId="47" fillId="35" borderId="22" xfId="0" applyNumberFormat="1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left" vertical="top"/>
    </xf>
    <xf numFmtId="0" fontId="59" fillId="0" borderId="18" xfId="0" applyFont="1" applyBorder="1" applyAlignment="1">
      <alignment horizontal="left" vertical="top"/>
    </xf>
    <xf numFmtId="0" fontId="42" fillId="0" borderId="18" xfId="0" applyFont="1" applyBorder="1" applyAlignment="1">
      <alignment vertical="top"/>
    </xf>
    <xf numFmtId="0" fontId="60" fillId="0" borderId="18" xfId="0" applyFont="1" applyBorder="1" applyAlignment="1">
      <alignment horizontal="left" vertical="top"/>
    </xf>
    <xf numFmtId="0" fontId="67" fillId="0" borderId="2" xfId="0" applyFont="1" applyBorder="1" applyAlignment="1">
      <alignment wrapText="1"/>
    </xf>
    <xf numFmtId="0" fontId="62" fillId="0" borderId="2" xfId="0" applyFont="1" applyBorder="1"/>
    <xf numFmtId="0" fontId="68" fillId="0" borderId="2" xfId="0" applyFont="1" applyBorder="1"/>
    <xf numFmtId="0" fontId="39" fillId="38" borderId="0" xfId="0" applyFont="1" applyFill="1"/>
    <xf numFmtId="0" fontId="38" fillId="38" borderId="0" xfId="0" applyFont="1" applyFill="1"/>
    <xf numFmtId="0" fontId="61" fillId="0" borderId="18" xfId="0" applyFont="1" applyBorder="1" applyAlignment="1">
      <alignment wrapText="1"/>
    </xf>
    <xf numFmtId="0" fontId="62" fillId="0" borderId="18" xfId="0" applyFont="1" applyBorder="1" applyAlignment="1">
      <alignment wrapText="1"/>
    </xf>
    <xf numFmtId="0" fontId="63" fillId="0" borderId="18" xfId="0" applyFont="1" applyBorder="1" applyAlignment="1">
      <alignment wrapText="1"/>
    </xf>
    <xf numFmtId="0" fontId="39" fillId="0" borderId="2" xfId="0" applyFont="1" applyBorder="1" applyAlignment="1">
      <alignment vertical="center" wrapText="1"/>
    </xf>
    <xf numFmtId="0" fontId="39" fillId="0" borderId="2" xfId="0" applyFont="1" applyBorder="1" applyAlignment="1">
      <alignment vertical="center"/>
    </xf>
    <xf numFmtId="0" fontId="38" fillId="0" borderId="2" xfId="0" applyFont="1" applyBorder="1" applyAlignment="1">
      <alignment vertical="center" wrapText="1"/>
    </xf>
    <xf numFmtId="0" fontId="56" fillId="0" borderId="2" xfId="0" applyFont="1" applyBorder="1" applyAlignment="1">
      <alignment vertical="center"/>
    </xf>
    <xf numFmtId="0" fontId="37" fillId="0" borderId="2" xfId="0" applyFont="1" applyBorder="1" applyAlignment="1">
      <alignment vertical="center" wrapText="1"/>
    </xf>
    <xf numFmtId="0" fontId="52" fillId="0" borderId="2" xfId="0" applyFont="1" applyBorder="1" applyAlignment="1">
      <alignment horizontal="right" vertical="center"/>
    </xf>
    <xf numFmtId="0" fontId="39" fillId="0" borderId="18" xfId="0" applyFont="1" applyBorder="1" applyAlignment="1">
      <alignment wrapText="1"/>
    </xf>
    <xf numFmtId="0" fontId="38" fillId="0" borderId="18" xfId="0" applyFont="1" applyBorder="1" applyAlignment="1">
      <alignment wrapText="1"/>
    </xf>
    <xf numFmtId="0" fontId="52" fillId="0" borderId="18" xfId="0" applyFont="1" applyBorder="1" applyAlignment="1">
      <alignment wrapText="1"/>
    </xf>
    <xf numFmtId="0" fontId="52" fillId="0" borderId="18" xfId="0" applyFont="1" applyBorder="1"/>
    <xf numFmtId="0" fontId="52" fillId="0" borderId="18" xfId="0" applyFont="1" applyBorder="1" applyAlignment="1">
      <alignment vertical="center"/>
    </xf>
    <xf numFmtId="0" fontId="38" fillId="0" borderId="0" xfId="0" applyFont="1" applyAlignment="1">
      <alignment horizontal="right" vertical="top"/>
    </xf>
    <xf numFmtId="0" fontId="54" fillId="39" borderId="2" xfId="0" applyFont="1" applyFill="1" applyBorder="1" applyAlignment="1">
      <alignment vertical="center"/>
    </xf>
    <xf numFmtId="0" fontId="38" fillId="0" borderId="0" xfId="0" applyFont="1" applyAlignment="1">
      <alignment horizontal="right"/>
    </xf>
    <xf numFmtId="0" fontId="52" fillId="0" borderId="2" xfId="0" applyFont="1" applyBorder="1" applyAlignment="1">
      <alignment horizontal="right" wrapText="1"/>
    </xf>
    <xf numFmtId="0" fontId="52" fillId="0" borderId="0" xfId="0" applyFont="1"/>
    <xf numFmtId="14" fontId="54" fillId="35" borderId="0" xfId="0" applyNumberFormat="1" applyFont="1" applyFill="1"/>
    <xf numFmtId="0" fontId="56" fillId="0" borderId="18" xfId="0" applyFont="1" applyBorder="1" applyAlignment="1">
      <alignment wrapText="1"/>
    </xf>
    <xf numFmtId="0" fontId="69" fillId="39" borderId="2" xfId="0" applyFont="1" applyFill="1" applyBorder="1"/>
    <xf numFmtId="0" fontId="37" fillId="0" borderId="2" xfId="0" applyFont="1" applyBorder="1"/>
    <xf numFmtId="0" fontId="43" fillId="0" borderId="4" xfId="0" applyFont="1" applyBorder="1"/>
    <xf numFmtId="0" fontId="62" fillId="0" borderId="2" xfId="0" applyFont="1" applyBorder="1" applyAlignment="1">
      <alignment vertical="center"/>
    </xf>
    <xf numFmtId="0" fontId="61" fillId="0" borderId="2" xfId="0" applyFont="1" applyBorder="1" applyAlignment="1">
      <alignment vertical="center"/>
    </xf>
    <xf numFmtId="0" fontId="58" fillId="0" borderId="2" xfId="0" applyFont="1" applyBorder="1" applyAlignment="1">
      <alignment wrapText="1"/>
    </xf>
    <xf numFmtId="0" fontId="40" fillId="0" borderId="2" xfId="0" applyFont="1" applyBorder="1"/>
    <xf numFmtId="0" fontId="39" fillId="0" borderId="2" xfId="0" applyFont="1" applyBorder="1"/>
    <xf numFmtId="0" fontId="73" fillId="0" borderId="2" xfId="0" applyFont="1" applyBorder="1" applyAlignment="1">
      <alignment wrapText="1"/>
    </xf>
    <xf numFmtId="0" fontId="38" fillId="0" borderId="2" xfId="0" applyFont="1" applyBorder="1"/>
    <xf numFmtId="0" fontId="54" fillId="39" borderId="2" xfId="0" applyFont="1" applyFill="1" applyBorder="1"/>
    <xf numFmtId="0" fontId="53" fillId="0" borderId="2" xfId="0" applyFont="1" applyBorder="1"/>
    <xf numFmtId="0" fontId="52" fillId="0" borderId="7" xfId="0" applyFont="1" applyBorder="1" applyAlignment="1">
      <alignment horizontal="right" vertical="top"/>
    </xf>
    <xf numFmtId="0" fontId="74" fillId="0" borderId="0" xfId="0" applyFont="1" applyAlignment="1">
      <alignment vertical="center" wrapText="1"/>
    </xf>
    <xf numFmtId="0" fontId="43" fillId="0" borderId="2" xfId="0" applyFont="1" applyBorder="1" applyAlignment="1">
      <alignment horizontal="center" wrapText="1"/>
    </xf>
    <xf numFmtId="0" fontId="54" fillId="36" borderId="0" xfId="0" applyFont="1" applyFill="1" applyAlignment="1">
      <alignment horizontal="center" vertical="center"/>
    </xf>
    <xf numFmtId="0" fontId="62" fillId="0" borderId="2" xfId="0" applyFont="1" applyBorder="1" applyAlignment="1">
      <alignment horizontal="left" vertical="center" wrapText="1"/>
    </xf>
    <xf numFmtId="0" fontId="56" fillId="0" borderId="2" xfId="0" applyFont="1" applyBorder="1"/>
    <xf numFmtId="0" fontId="63" fillId="0" borderId="2" xfId="0" applyFont="1" applyBorder="1" applyAlignment="1">
      <alignment vertical="center"/>
    </xf>
    <xf numFmtId="0" fontId="52" fillId="0" borderId="18" xfId="0" applyFont="1" applyBorder="1" applyAlignment="1">
      <alignment horizontal="right" vertical="center"/>
    </xf>
    <xf numFmtId="0" fontId="52" fillId="0" borderId="18" xfId="0" applyFont="1" applyBorder="1" applyAlignment="1">
      <alignment horizontal="right" wrapText="1"/>
    </xf>
    <xf numFmtId="0" fontId="54" fillId="36" borderId="25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36" fillId="0" borderId="26" xfId="0" applyFont="1" applyBorder="1"/>
    <xf numFmtId="0" fontId="53" fillId="43" borderId="2" xfId="0" applyFont="1" applyFill="1" applyBorder="1" applyAlignment="1">
      <alignment horizontal="right"/>
    </xf>
    <xf numFmtId="0" fontId="40" fillId="44" borderId="2" xfId="0" applyFont="1" applyFill="1" applyBorder="1" applyAlignment="1">
      <alignment vertical="center"/>
    </xf>
    <xf numFmtId="0" fontId="37" fillId="44" borderId="2" xfId="0" applyFont="1" applyFill="1" applyBorder="1" applyAlignment="1">
      <alignment wrapText="1"/>
    </xf>
    <xf numFmtId="0" fontId="40" fillId="0" borderId="2" xfId="0" applyFont="1" applyBorder="1" applyAlignment="1">
      <alignment vertical="center"/>
    </xf>
    <xf numFmtId="0" fontId="40" fillId="0" borderId="2" xfId="0" applyFont="1" applyBorder="1" applyAlignment="1">
      <alignment horizontal="right" vertical="center"/>
    </xf>
    <xf numFmtId="0" fontId="52" fillId="0" borderId="2" xfId="0" applyFont="1" applyBorder="1" applyAlignment="1">
      <alignment horizontal="center" vertical="center"/>
    </xf>
    <xf numFmtId="0" fontId="67" fillId="0" borderId="18" xfId="0" applyFont="1" applyBorder="1" applyAlignment="1">
      <alignment wrapText="1"/>
    </xf>
    <xf numFmtId="0" fontId="37" fillId="0" borderId="18" xfId="0" applyFont="1" applyBorder="1" applyAlignment="1">
      <alignment wrapText="1"/>
    </xf>
    <xf numFmtId="0" fontId="71" fillId="0" borderId="2" xfId="0" applyFont="1" applyBorder="1" applyAlignment="1">
      <alignment horizontal="right" vertical="center"/>
    </xf>
    <xf numFmtId="0" fontId="71" fillId="0" borderId="2" xfId="0" applyFont="1" applyBorder="1" applyAlignment="1">
      <alignment vertical="center"/>
    </xf>
    <xf numFmtId="0" fontId="70" fillId="0" borderId="2" xfId="0" applyFont="1" applyBorder="1" applyAlignment="1">
      <alignment vertical="center"/>
    </xf>
    <xf numFmtId="0" fontId="64" fillId="0" borderId="2" xfId="0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center"/>
    </xf>
    <xf numFmtId="0" fontId="54" fillId="40" borderId="2" xfId="0" applyFont="1" applyFill="1" applyBorder="1" applyAlignment="1">
      <alignment horizontal="right" wrapText="1"/>
    </xf>
    <xf numFmtId="0" fontId="48" fillId="0" borderId="2" xfId="0" applyFont="1" applyBorder="1" applyAlignment="1">
      <alignment horizontal="right" wrapText="1"/>
    </xf>
    <xf numFmtId="0" fontId="54" fillId="40" borderId="18" xfId="0" applyFont="1" applyFill="1" applyBorder="1" applyAlignment="1">
      <alignment horizontal="right" wrapText="1"/>
    </xf>
    <xf numFmtId="0" fontId="48" fillId="0" borderId="18" xfId="0" applyFont="1" applyBorder="1" applyAlignment="1">
      <alignment horizontal="right" wrapText="1"/>
    </xf>
    <xf numFmtId="0" fontId="63" fillId="0" borderId="18" xfId="0" applyFont="1" applyBorder="1" applyAlignment="1">
      <alignment vertical="center" wrapText="1"/>
    </xf>
    <xf numFmtId="0" fontId="76" fillId="0" borderId="18" xfId="0" applyFont="1" applyBorder="1" applyAlignment="1">
      <alignment horizontal="right" wrapText="1"/>
    </xf>
    <xf numFmtId="0" fontId="77" fillId="0" borderId="2" xfId="0" applyFont="1" applyBorder="1" applyAlignment="1">
      <alignment horizontal="right" vertical="center"/>
    </xf>
    <xf numFmtId="0" fontId="77" fillId="0" borderId="2" xfId="0" applyFont="1" applyBorder="1" applyAlignment="1">
      <alignment vertical="center"/>
    </xf>
    <xf numFmtId="0" fontId="52" fillId="0" borderId="2" xfId="0" applyFont="1" applyBorder="1" applyAlignment="1">
      <alignment horizontal="right" vertical="center" wrapText="1"/>
    </xf>
    <xf numFmtId="0" fontId="48" fillId="0" borderId="2" xfId="0" applyFont="1" applyBorder="1" applyAlignment="1">
      <alignment horizontal="center" vertical="center"/>
    </xf>
    <xf numFmtId="0" fontId="72" fillId="0" borderId="2" xfId="0" applyFont="1" applyBorder="1" applyAlignment="1">
      <alignment horizontal="center" vertical="center"/>
    </xf>
    <xf numFmtId="0" fontId="38" fillId="0" borderId="2" xfId="89" applyFont="1" applyBorder="1" applyAlignment="1">
      <alignment wrapText="1"/>
    </xf>
    <xf numFmtId="0" fontId="76" fillId="0" borderId="2" xfId="0" applyFont="1" applyBorder="1" applyAlignment="1">
      <alignment vertical="center"/>
    </xf>
    <xf numFmtId="0" fontId="40" fillId="37" borderId="2" xfId="0" applyFont="1" applyFill="1" applyBorder="1" applyAlignment="1">
      <alignment horizontal="right" vertical="center"/>
    </xf>
    <xf numFmtId="0" fontId="78" fillId="0" borderId="2" xfId="0" applyFont="1" applyBorder="1" applyAlignment="1">
      <alignment horizontal="center" vertical="center"/>
    </xf>
    <xf numFmtId="0" fontId="52" fillId="0" borderId="2" xfId="0" applyFont="1" applyBorder="1"/>
    <xf numFmtId="0" fontId="59" fillId="0" borderId="0" xfId="0" applyFont="1" applyAlignment="1">
      <alignment horizontal="left"/>
    </xf>
    <xf numFmtId="0" fontId="52" fillId="0" borderId="0" xfId="0" applyFont="1" applyAlignment="1">
      <alignment vertical="center"/>
    </xf>
    <xf numFmtId="0" fontId="3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37" fillId="44" borderId="0" xfId="0" applyFont="1" applyFill="1" applyAlignment="1">
      <alignment wrapText="1"/>
    </xf>
    <xf numFmtId="0" fontId="76" fillId="0" borderId="0" xfId="0" applyFont="1" applyAlignment="1">
      <alignment vertical="center"/>
    </xf>
    <xf numFmtId="0" fontId="71" fillId="0" borderId="18" xfId="0" applyFont="1" applyBorder="1" applyAlignment="1">
      <alignment wrapText="1"/>
    </xf>
    <xf numFmtId="0" fontId="71" fillId="0" borderId="18" xfId="0" applyFont="1" applyBorder="1" applyAlignment="1">
      <alignment horizontal="center" vertical="center"/>
    </xf>
    <xf numFmtId="0" fontId="71" fillId="0" borderId="18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/>
    </xf>
    <xf numFmtId="0" fontId="52" fillId="0" borderId="18" xfId="0" applyFont="1" applyBorder="1" applyAlignment="1">
      <alignment horizontal="center" wrapText="1"/>
    </xf>
    <xf numFmtId="0" fontId="71" fillId="0" borderId="18" xfId="0" applyFont="1" applyBorder="1" applyAlignment="1">
      <alignment vertical="center"/>
    </xf>
    <xf numFmtId="0" fontId="71" fillId="0" borderId="18" xfId="0" applyFont="1" applyBorder="1"/>
    <xf numFmtId="0" fontId="39" fillId="0" borderId="18" xfId="0" applyFont="1" applyBorder="1"/>
    <xf numFmtId="0" fontId="71" fillId="0" borderId="18" xfId="0" applyFont="1" applyBorder="1" applyAlignment="1">
      <alignment horizontal="right" vertical="center"/>
    </xf>
    <xf numFmtId="0" fontId="76" fillId="0" borderId="18" xfId="0" applyFont="1" applyBorder="1" applyAlignment="1">
      <alignment wrapText="1"/>
    </xf>
    <xf numFmtId="0" fontId="43" fillId="45" borderId="18" xfId="0" applyFont="1" applyFill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53" fillId="43" borderId="18" xfId="0" applyFont="1" applyFill="1" applyBorder="1" applyAlignment="1">
      <alignment horizontal="right"/>
    </xf>
    <xf numFmtId="0" fontId="62" fillId="0" borderId="18" xfId="0" applyFont="1" applyBorder="1"/>
    <xf numFmtId="0" fontId="43" fillId="45" borderId="2" xfId="0" applyFont="1" applyFill="1" applyBorder="1" applyAlignment="1">
      <alignment horizontal="center" vertical="center"/>
    </xf>
    <xf numFmtId="0" fontId="43" fillId="0" borderId="0" xfId="0" applyFont="1" applyAlignment="1">
      <alignment wrapText="1"/>
    </xf>
    <xf numFmtId="0" fontId="69" fillId="40" borderId="2" xfId="0" applyFont="1" applyFill="1" applyBorder="1"/>
    <xf numFmtId="0" fontId="73" fillId="0" borderId="2" xfId="0" applyFont="1" applyBorder="1"/>
    <xf numFmtId="0" fontId="0" fillId="0" borderId="2" xfId="0" applyBorder="1"/>
    <xf numFmtId="0" fontId="79" fillId="0" borderId="2" xfId="0" applyFont="1" applyBorder="1" applyAlignment="1">
      <alignment wrapText="1"/>
    </xf>
    <xf numFmtId="0" fontId="80" fillId="0" borderId="2" xfId="0" applyFont="1" applyBorder="1" applyAlignment="1">
      <alignment horizontal="right" wrapText="1"/>
    </xf>
    <xf numFmtId="0" fontId="80" fillId="0" borderId="18" xfId="0" applyFont="1" applyBorder="1" applyAlignment="1">
      <alignment wrapText="1"/>
    </xf>
    <xf numFmtId="0" fontId="52" fillId="0" borderId="27" xfId="0" applyFont="1" applyBorder="1" applyAlignment="1">
      <alignment horizontal="center"/>
    </xf>
    <xf numFmtId="0" fontId="52" fillId="0" borderId="27" xfId="0" applyFont="1" applyBorder="1" applyAlignment="1">
      <alignment horizontal="center" vertical="center"/>
    </xf>
    <xf numFmtId="0" fontId="52" fillId="0" borderId="27" xfId="0" applyFont="1" applyBorder="1" applyAlignment="1">
      <alignment horizontal="center" wrapText="1"/>
    </xf>
    <xf numFmtId="0" fontId="52" fillId="0" borderId="27" xfId="0" applyFont="1" applyBorder="1" applyAlignment="1">
      <alignment horizontal="center" vertical="center" wrapText="1"/>
    </xf>
    <xf numFmtId="0" fontId="54" fillId="39" borderId="0" xfId="0" applyFont="1" applyFill="1" applyAlignment="1">
      <alignment horizontal="right" wrapText="1"/>
    </xf>
    <xf numFmtId="0" fontId="76" fillId="0" borderId="0" xfId="0" applyFont="1" applyAlignment="1">
      <alignment wrapText="1"/>
    </xf>
    <xf numFmtId="0" fontId="43" fillId="45" borderId="0" xfId="0" applyFont="1" applyFill="1" applyAlignment="1">
      <alignment horizontal="center" vertical="center"/>
    </xf>
    <xf numFmtId="0" fontId="52" fillId="0" borderId="22" xfId="0" applyFont="1" applyBorder="1" applyAlignment="1">
      <alignment horizontal="center" wrapText="1"/>
    </xf>
    <xf numFmtId="0" fontId="79" fillId="0" borderId="18" xfId="0" applyFont="1" applyBorder="1" applyAlignment="1">
      <alignment wrapText="1"/>
    </xf>
    <xf numFmtId="0" fontId="36" fillId="0" borderId="0" xfId="0" applyFont="1" applyAlignment="1">
      <alignment horizontal="left" vertical="top" wrapText="1"/>
    </xf>
    <xf numFmtId="0" fontId="58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56" fillId="0" borderId="6" xfId="0" applyFont="1" applyBorder="1" applyAlignment="1">
      <alignment wrapText="1"/>
    </xf>
    <xf numFmtId="0" fontId="56" fillId="0" borderId="0" xfId="0" applyFont="1" applyAlignment="1">
      <alignment wrapText="1"/>
    </xf>
    <xf numFmtId="0" fontId="40" fillId="47" borderId="28" xfId="0" applyFont="1" applyFill="1" applyBorder="1" applyAlignment="1">
      <alignment horizontal="center" vertical="center"/>
    </xf>
    <xf numFmtId="0" fontId="40" fillId="47" borderId="29" xfId="0" applyFont="1" applyFill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39" fillId="0" borderId="23" xfId="0" applyFont="1" applyBorder="1" applyAlignment="1">
      <alignment vertical="center"/>
    </xf>
    <xf numFmtId="0" fontId="40" fillId="0" borderId="36" xfId="0" applyFont="1" applyBorder="1" applyAlignment="1">
      <alignment vertical="center"/>
    </xf>
    <xf numFmtId="0" fontId="36" fillId="0" borderId="36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40" fillId="0" borderId="5" xfId="0" applyFont="1" applyBorder="1" applyAlignment="1">
      <alignment horizontal="center" vertical="center"/>
    </xf>
    <xf numFmtId="0" fontId="38" fillId="0" borderId="26" xfId="0" applyFont="1" applyBorder="1"/>
    <xf numFmtId="14" fontId="38" fillId="0" borderId="26" xfId="0" applyNumberFormat="1" applyFont="1" applyBorder="1"/>
    <xf numFmtId="0" fontId="43" fillId="0" borderId="0" xfId="0" applyFont="1" applyAlignment="1">
      <alignment horizontal="center" wrapText="1"/>
    </xf>
    <xf numFmtId="0" fontId="69" fillId="48" borderId="2" xfId="0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left" vertical="center" wrapText="1"/>
    </xf>
    <xf numFmtId="14" fontId="36" fillId="0" borderId="26" xfId="0" applyNumberFormat="1" applyFont="1" applyBorder="1"/>
    <xf numFmtId="16" fontId="71" fillId="44" borderId="6" xfId="0" applyNumberFormat="1" applyFont="1" applyFill="1" applyBorder="1" applyAlignment="1">
      <alignment horizontal="center" vertical="center"/>
    </xf>
    <xf numFmtId="0" fontId="63" fillId="0" borderId="2" xfId="0" applyFont="1" applyBorder="1" applyAlignment="1">
      <alignment horizontal="left" vertical="center" wrapText="1"/>
    </xf>
    <xf numFmtId="0" fontId="62" fillId="0" borderId="2" xfId="0" applyFont="1" applyBorder="1" applyAlignment="1">
      <alignment horizontal="center" vertical="center" wrapText="1"/>
    </xf>
    <xf numFmtId="16" fontId="36" fillId="44" borderId="0" xfId="0" applyNumberFormat="1" applyFont="1" applyFill="1" applyAlignment="1">
      <alignment vertical="center"/>
    </xf>
    <xf numFmtId="16" fontId="36" fillId="44" borderId="2" xfId="0" applyNumberFormat="1" applyFont="1" applyFill="1" applyBorder="1" applyAlignment="1">
      <alignment vertical="center"/>
    </xf>
    <xf numFmtId="0" fontId="83" fillId="0" borderId="2" xfId="0" applyFont="1" applyBorder="1" applyAlignment="1">
      <alignment wrapText="1"/>
    </xf>
    <xf numFmtId="0" fontId="68" fillId="0" borderId="2" xfId="0" applyFont="1" applyBorder="1" applyAlignment="1">
      <alignment wrapText="1"/>
    </xf>
    <xf numFmtId="0" fontId="46" fillId="0" borderId="0" xfId="0" applyFont="1" applyAlignment="1">
      <alignment horizontal="right" vertical="center"/>
    </xf>
    <xf numFmtId="0" fontId="36" fillId="0" borderId="6" xfId="0" applyFont="1" applyBorder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57" fillId="0" borderId="0" xfId="0" applyFont="1" applyAlignment="1">
      <alignment horizontal="right" vertical="top" wrapText="1"/>
    </xf>
    <xf numFmtId="16" fontId="40" fillId="41" borderId="2" xfId="0" applyNumberFormat="1" applyFont="1" applyFill="1" applyBorder="1" applyAlignment="1">
      <alignment horizontal="center" vertical="center"/>
    </xf>
    <xf numFmtId="16" fontId="36" fillId="41" borderId="2" xfId="0" applyNumberFormat="1" applyFont="1" applyFill="1" applyBorder="1" applyAlignment="1">
      <alignment horizontal="center" vertical="center"/>
    </xf>
    <xf numFmtId="16" fontId="43" fillId="44" borderId="2" xfId="0" applyNumberFormat="1" applyFont="1" applyFill="1" applyBorder="1" applyAlignment="1">
      <alignment horizontal="center" vertical="center"/>
    </xf>
    <xf numFmtId="0" fontId="37" fillId="0" borderId="2" xfId="0" applyFont="1" applyBorder="1" applyAlignment="1">
      <alignment vertical="center"/>
    </xf>
    <xf numFmtId="0" fontId="36" fillId="38" borderId="26" xfId="0" applyFont="1" applyFill="1" applyBorder="1"/>
    <xf numFmtId="0" fontId="38" fillId="38" borderId="4" xfId="0" applyFont="1" applyFill="1" applyBorder="1"/>
    <xf numFmtId="0" fontId="41" fillId="0" borderId="2" xfId="0" applyFont="1" applyBorder="1"/>
    <xf numFmtId="0" fontId="36" fillId="36" borderId="2" xfId="0" applyFont="1" applyFill="1" applyBorder="1" applyAlignment="1">
      <alignment vertical="center"/>
    </xf>
    <xf numFmtId="0" fontId="36" fillId="36" borderId="2" xfId="0" applyFont="1" applyFill="1" applyBorder="1" applyAlignment="1">
      <alignment horizontal="center" vertical="center" wrapText="1"/>
    </xf>
    <xf numFmtId="0" fontId="69" fillId="36" borderId="2" xfId="0" applyFont="1" applyFill="1" applyBorder="1" applyAlignment="1">
      <alignment horizontal="center" vertical="center" wrapText="1"/>
    </xf>
    <xf numFmtId="0" fontId="68" fillId="36" borderId="2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64" fillId="0" borderId="2" xfId="0" applyFont="1" applyBorder="1" applyAlignment="1">
      <alignment vertical="center" wrapText="1"/>
    </xf>
    <xf numFmtId="0" fontId="64" fillId="0" borderId="2" xfId="0" applyFont="1" applyBorder="1" applyAlignment="1">
      <alignment vertical="center"/>
    </xf>
    <xf numFmtId="0" fontId="63" fillId="38" borderId="2" xfId="0" applyFont="1" applyFill="1" applyBorder="1" applyAlignment="1">
      <alignment wrapText="1"/>
    </xf>
    <xf numFmtId="16" fontId="47" fillId="35" borderId="2" xfId="0" applyNumberFormat="1" applyFont="1" applyFill="1" applyBorder="1" applyAlignment="1">
      <alignment horizontal="center" vertical="center" wrapText="1"/>
    </xf>
    <xf numFmtId="0" fontId="63" fillId="0" borderId="2" xfId="0" applyFont="1" applyBorder="1" applyAlignment="1">
      <alignment vertical="center" wrapText="1"/>
    </xf>
    <xf numFmtId="0" fontId="52" fillId="0" borderId="0" xfId="0" applyFont="1" applyAlignment="1">
      <alignment horizontal="center" vertical="center"/>
    </xf>
    <xf numFmtId="0" fontId="43" fillId="0" borderId="23" xfId="0" applyFont="1" applyBorder="1" applyAlignment="1">
      <alignment horizontal="center" wrapText="1"/>
    </xf>
    <xf numFmtId="0" fontId="58" fillId="0" borderId="2" xfId="0" applyFont="1" applyBorder="1" applyAlignment="1">
      <alignment horizontal="center" wrapText="1"/>
    </xf>
    <xf numFmtId="0" fontId="68" fillId="0" borderId="6" xfId="0" applyFont="1" applyBorder="1"/>
    <xf numFmtId="0" fontId="83" fillId="0" borderId="2" xfId="0" applyFont="1" applyBorder="1" applyAlignment="1">
      <alignment horizontal="left" wrapText="1"/>
    </xf>
    <xf numFmtId="0" fontId="59" fillId="0" borderId="23" xfId="0" applyFont="1" applyBorder="1" applyAlignment="1">
      <alignment horizontal="left" vertical="center"/>
    </xf>
    <xf numFmtId="0" fontId="60" fillId="0" borderId="23" xfId="0" applyFont="1" applyBorder="1" applyAlignment="1">
      <alignment horizontal="left" vertical="center"/>
    </xf>
    <xf numFmtId="0" fontId="36" fillId="0" borderId="2" xfId="0" applyFont="1" applyBorder="1" applyAlignment="1">
      <alignment horizontal="right" vertical="center"/>
    </xf>
    <xf numFmtId="164" fontId="40" fillId="0" borderId="2" xfId="0" applyNumberFormat="1" applyFont="1" applyBorder="1" applyAlignment="1" applyProtection="1">
      <alignment horizontal="centerContinuous" vertical="center"/>
      <protection hidden="1"/>
    </xf>
    <xf numFmtId="164" fontId="52" fillId="0" borderId="2" xfId="0" applyNumberFormat="1" applyFont="1" applyBorder="1" applyAlignment="1" applyProtection="1">
      <alignment horizontal="centerContinuous" vertical="center"/>
      <protection hidden="1"/>
    </xf>
    <xf numFmtId="164" fontId="53" fillId="0" borderId="2" xfId="0" applyNumberFormat="1" applyFont="1" applyBorder="1" applyAlignment="1" applyProtection="1">
      <alignment horizontal="centerContinuous" vertical="center"/>
      <protection hidden="1"/>
    </xf>
    <xf numFmtId="0" fontId="69" fillId="39" borderId="2" xfId="0" applyFont="1" applyFill="1" applyBorder="1" applyAlignment="1">
      <alignment vertical="center"/>
    </xf>
    <xf numFmtId="0" fontId="52" fillId="0" borderId="2" xfId="0" applyFont="1" applyBorder="1" applyAlignment="1">
      <alignment horizontal="center" wrapText="1"/>
    </xf>
    <xf numFmtId="0" fontId="68" fillId="36" borderId="2" xfId="0" applyFont="1" applyFill="1" applyBorder="1" applyAlignment="1">
      <alignment vertical="center" wrapText="1"/>
    </xf>
    <xf numFmtId="0" fontId="53" fillId="0" borderId="37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0" fontId="53" fillId="0" borderId="39" xfId="0" applyFont="1" applyBorder="1" applyAlignment="1">
      <alignment horizontal="center" vertical="center"/>
    </xf>
    <xf numFmtId="0" fontId="38" fillId="0" borderId="19" xfId="0" applyFont="1" applyBorder="1" applyAlignment="1">
      <alignment horizontal="left" vertical="center"/>
    </xf>
    <xf numFmtId="0" fontId="38" fillId="0" borderId="20" xfId="0" applyFont="1" applyBorder="1" applyAlignment="1">
      <alignment horizontal="left" vertical="center"/>
    </xf>
    <xf numFmtId="0" fontId="38" fillId="0" borderId="21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19" xfId="0" applyFont="1" applyBorder="1" applyAlignment="1">
      <alignment horizontal="left" vertical="center"/>
    </xf>
    <xf numFmtId="0" fontId="36" fillId="0" borderId="20" xfId="0" applyFont="1" applyBorder="1" applyAlignment="1">
      <alignment horizontal="left" vertical="center"/>
    </xf>
    <xf numFmtId="0" fontId="36" fillId="0" borderId="21" xfId="0" applyFont="1" applyBorder="1" applyAlignment="1">
      <alignment horizontal="left" vertical="center"/>
    </xf>
    <xf numFmtId="0" fontId="36" fillId="38" borderId="24" xfId="0" applyFont="1" applyFill="1" applyBorder="1" applyAlignment="1">
      <alignment horizontal="center"/>
    </xf>
    <xf numFmtId="0" fontId="36" fillId="38" borderId="0" xfId="0" applyFont="1" applyFill="1" applyAlignment="1">
      <alignment horizontal="center"/>
    </xf>
    <xf numFmtId="0" fontId="54" fillId="36" borderId="25" xfId="0" applyFont="1" applyFill="1" applyBorder="1" applyAlignment="1">
      <alignment horizontal="center"/>
    </xf>
    <xf numFmtId="0" fontId="54" fillId="36" borderId="0" xfId="0" applyFont="1" applyFill="1" applyAlignment="1">
      <alignment horizontal="center" vertical="center"/>
    </xf>
    <xf numFmtId="0" fontId="65" fillId="3" borderId="0" xfId="0" applyFont="1" applyFill="1" applyAlignment="1">
      <alignment horizontal="center" vertical="center"/>
    </xf>
    <xf numFmtId="0" fontId="54" fillId="35" borderId="2" xfId="0" applyFont="1" applyFill="1" applyBorder="1" applyAlignment="1">
      <alignment horizontal="right" vertical="top"/>
    </xf>
    <xf numFmtId="0" fontId="57" fillId="0" borderId="2" xfId="0" applyFont="1" applyBorder="1" applyAlignment="1">
      <alignment horizontal="right" vertical="top"/>
    </xf>
    <xf numFmtId="0" fontId="36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58" fillId="0" borderId="2" xfId="0" applyFont="1" applyBorder="1" applyAlignment="1">
      <alignment horizontal="left" vertical="top"/>
    </xf>
    <xf numFmtId="0" fontId="42" fillId="0" borderId="2" xfId="0" applyFon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57" fillId="0" borderId="7" xfId="0" applyFont="1" applyBorder="1" applyAlignment="1">
      <alignment horizontal="right" vertical="top"/>
    </xf>
    <xf numFmtId="0" fontId="57" fillId="0" borderId="5" xfId="0" applyFont="1" applyBorder="1" applyAlignment="1">
      <alignment horizontal="right" vertical="top"/>
    </xf>
    <xf numFmtId="0" fontId="36" fillId="0" borderId="7" xfId="0" applyFont="1" applyBorder="1" applyAlignment="1">
      <alignment horizontal="left" vertical="top"/>
    </xf>
    <xf numFmtId="0" fontId="36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58" fillId="0" borderId="7" xfId="0" applyFont="1" applyBorder="1" applyAlignment="1">
      <alignment horizontal="left" vertical="top"/>
    </xf>
    <xf numFmtId="0" fontId="58" fillId="0" borderId="5" xfId="0" applyFont="1" applyBorder="1" applyAlignment="1">
      <alignment horizontal="left" vertical="top"/>
    </xf>
    <xf numFmtId="0" fontId="42" fillId="0" borderId="7" xfId="0" applyFont="1" applyBorder="1" applyAlignment="1">
      <alignment horizontal="left" vertical="top"/>
    </xf>
    <xf numFmtId="0" fontId="59" fillId="0" borderId="7" xfId="0" applyFont="1" applyBorder="1" applyAlignment="1">
      <alignment horizontal="left" vertical="top"/>
    </xf>
    <xf numFmtId="0" fontId="52" fillId="0" borderId="7" xfId="0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60" fillId="0" borderId="2" xfId="0" applyFont="1" applyBorder="1" applyAlignment="1">
      <alignment horizontal="left" vertical="top"/>
    </xf>
    <xf numFmtId="0" fontId="42" fillId="0" borderId="2" xfId="0" applyFont="1" applyBorder="1" applyAlignment="1">
      <alignment horizontal="left" vertical="top" wrapText="1"/>
    </xf>
    <xf numFmtId="0" fontId="48" fillId="0" borderId="2" xfId="0" applyFont="1" applyBorder="1" applyAlignment="1">
      <alignment horizontal="right" vertical="top" wrapText="1"/>
    </xf>
    <xf numFmtId="0" fontId="54" fillId="40" borderId="2" xfId="0" applyFont="1" applyFill="1" applyBorder="1" applyAlignment="1">
      <alignment horizontal="right" vertical="top" wrapText="1"/>
    </xf>
    <xf numFmtId="0" fontId="36" fillId="0" borderId="2" xfId="84" applyFont="1" applyBorder="1" applyAlignment="1">
      <alignment horizontal="left" vertical="top" wrapText="1"/>
    </xf>
    <xf numFmtId="0" fontId="58" fillId="0" borderId="2" xfId="84" applyFont="1" applyBorder="1" applyAlignment="1">
      <alignment horizontal="left" vertical="top" wrapText="1"/>
    </xf>
    <xf numFmtId="0" fontId="42" fillId="0" borderId="2" xfId="84" applyFont="1" applyBorder="1" applyAlignment="1">
      <alignment horizontal="left" vertical="top" wrapText="1"/>
    </xf>
    <xf numFmtId="0" fontId="57" fillId="0" borderId="2" xfId="84" applyFont="1" applyBorder="1" applyAlignment="1">
      <alignment horizontal="right" vertical="top" wrapText="1"/>
    </xf>
    <xf numFmtId="0" fontId="82" fillId="42" borderId="2" xfId="0" applyFont="1" applyFill="1" applyBorder="1" applyAlignment="1">
      <alignment vertical="center"/>
    </xf>
    <xf numFmtId="0" fontId="82" fillId="42" borderId="2" xfId="0" applyFont="1" applyFill="1" applyBorder="1" applyAlignment="1">
      <alignment horizontal="center" vertical="center"/>
    </xf>
    <xf numFmtId="0" fontId="81" fillId="42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top" wrapText="1"/>
    </xf>
    <xf numFmtId="0" fontId="58" fillId="0" borderId="2" xfId="0" applyFont="1" applyBorder="1" applyAlignment="1">
      <alignment horizontal="left" vertical="top" wrapText="1"/>
    </xf>
    <xf numFmtId="49" fontId="57" fillId="0" borderId="2" xfId="0" applyNumberFormat="1" applyFont="1" applyBorder="1" applyAlignment="1">
      <alignment horizontal="right" vertical="top" wrapText="1"/>
    </xf>
    <xf numFmtId="49" fontId="54" fillId="35" borderId="2" xfId="0" applyNumberFormat="1" applyFont="1" applyFill="1" applyBorder="1" applyAlignment="1">
      <alignment horizontal="right" vertical="top" wrapText="1"/>
    </xf>
    <xf numFmtId="0" fontId="81" fillId="42" borderId="2" xfId="0" applyFont="1" applyFill="1" applyBorder="1" applyAlignment="1">
      <alignment horizontal="center" vertical="center"/>
    </xf>
    <xf numFmtId="0" fontId="82" fillId="42" borderId="2" xfId="0" applyFont="1" applyFill="1" applyBorder="1" applyAlignment="1">
      <alignment horizontal="center" vertical="center" wrapText="1"/>
    </xf>
    <xf numFmtId="0" fontId="84" fillId="0" borderId="2" xfId="0" applyFont="1" applyBorder="1" applyAlignment="1">
      <alignment horizontal="center" vertical="center" wrapText="1"/>
    </xf>
    <xf numFmtId="0" fontId="84" fillId="0" borderId="2" xfId="0" applyFont="1" applyBorder="1" applyAlignment="1">
      <alignment horizontal="center" vertical="center"/>
    </xf>
    <xf numFmtId="0" fontId="85" fillId="0" borderId="2" xfId="0" applyFont="1" applyBorder="1" applyAlignment="1">
      <alignment horizontal="center" vertical="center" wrapText="1"/>
    </xf>
    <xf numFmtId="0" fontId="86" fillId="0" borderId="2" xfId="0" applyFont="1" applyBorder="1" applyAlignment="1">
      <alignment horizontal="center" vertical="center"/>
    </xf>
    <xf numFmtId="0" fontId="85" fillId="0" borderId="2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/>
    </xf>
    <xf numFmtId="0" fontId="57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6" fillId="0" borderId="2" xfId="0" applyFont="1" applyBorder="1" applyAlignment="1">
      <alignment horizontal="left" vertical="top" wrapText="1"/>
    </xf>
    <xf numFmtId="0" fontId="54" fillId="35" borderId="2" xfId="0" applyFont="1" applyFill="1" applyBorder="1" applyAlignment="1">
      <alignment horizontal="right" vertical="top" wrapText="1"/>
    </xf>
    <xf numFmtId="0" fontId="36" fillId="0" borderId="8" xfId="0" applyFont="1" applyBorder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54" fillId="35" borderId="7" xfId="0" applyFont="1" applyFill="1" applyBorder="1" applyAlignment="1">
      <alignment horizontal="right" vertical="top" wrapText="1"/>
    </xf>
    <xf numFmtId="0" fontId="54" fillId="35" borderId="6" xfId="0" applyFont="1" applyFill="1" applyBorder="1" applyAlignment="1">
      <alignment horizontal="right" vertical="top" wrapText="1"/>
    </xf>
    <xf numFmtId="0" fontId="59" fillId="0" borderId="2" xfId="0" applyFont="1" applyBorder="1" applyAlignment="1">
      <alignment horizontal="left" vertical="top"/>
    </xf>
    <xf numFmtId="0" fontId="54" fillId="39" borderId="2" xfId="0" applyFont="1" applyFill="1" applyBorder="1" applyAlignment="1">
      <alignment horizontal="right" vertical="center"/>
    </xf>
    <xf numFmtId="0" fontId="52" fillId="0" borderId="2" xfId="0" applyFont="1" applyBorder="1" applyAlignment="1">
      <alignment horizontal="right" vertical="center"/>
    </xf>
    <xf numFmtId="0" fontId="36" fillId="0" borderId="28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1" fontId="40" fillId="47" borderId="30" xfId="0" applyNumberFormat="1" applyFont="1" applyFill="1" applyBorder="1" applyAlignment="1">
      <alignment horizontal="center" vertical="center"/>
    </xf>
    <xf numFmtId="1" fontId="40" fillId="47" borderId="31" xfId="0" applyNumberFormat="1" applyFont="1" applyFill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1" fontId="40" fillId="0" borderId="30" xfId="0" applyNumberFormat="1" applyFont="1" applyBorder="1" applyAlignment="1">
      <alignment horizontal="center" vertical="center"/>
    </xf>
    <xf numFmtId="1" fontId="40" fillId="47" borderId="33" xfId="0" applyNumberFormat="1" applyFont="1" applyFill="1" applyBorder="1" applyAlignment="1">
      <alignment horizontal="center" vertical="center"/>
    </xf>
    <xf numFmtId="1" fontId="40" fillId="47" borderId="34" xfId="0" applyNumberFormat="1" applyFont="1" applyFill="1" applyBorder="1" applyAlignment="1">
      <alignment horizontal="center" vertical="center"/>
    </xf>
    <xf numFmtId="1" fontId="40" fillId="0" borderId="33" xfId="0" applyNumberFormat="1" applyFont="1" applyBorder="1" applyAlignment="1">
      <alignment horizontal="center" vertical="center"/>
    </xf>
    <xf numFmtId="1" fontId="40" fillId="0" borderId="31" xfId="0" applyNumberFormat="1" applyFont="1" applyBorder="1" applyAlignment="1">
      <alignment horizontal="center" vertical="center"/>
    </xf>
    <xf numFmtId="1" fontId="40" fillId="0" borderId="34" xfId="0" applyNumberFormat="1" applyFont="1" applyBorder="1" applyAlignment="1">
      <alignment horizontal="center" vertical="center"/>
    </xf>
    <xf numFmtId="1" fontId="40" fillId="0" borderId="2" xfId="0" applyNumberFormat="1" applyFont="1" applyBorder="1" applyAlignment="1">
      <alignment horizontal="center" vertical="center"/>
    </xf>
    <xf numFmtId="1" fontId="40" fillId="0" borderId="35" xfId="0" applyNumberFormat="1" applyFont="1" applyBorder="1" applyAlignment="1">
      <alignment horizontal="center" vertical="center"/>
    </xf>
    <xf numFmtId="49" fontId="57" fillId="0" borderId="2" xfId="0" applyNumberFormat="1" applyFont="1" applyFill="1" applyBorder="1" applyAlignment="1">
      <alignment horizontal="right" vertical="top" wrapText="1"/>
    </xf>
    <xf numFmtId="0" fontId="54" fillId="35" borderId="2" xfId="84" applyFont="1" applyFill="1" applyBorder="1" applyAlignment="1">
      <alignment horizontal="right" vertical="top" wrapText="1"/>
    </xf>
    <xf numFmtId="0" fontId="65" fillId="3" borderId="2" xfId="0" applyFont="1" applyFill="1" applyBorder="1" applyAlignment="1">
      <alignment horizontal="center" vertical="center"/>
    </xf>
    <xf numFmtId="0" fontId="58" fillId="0" borderId="2" xfId="0" applyFont="1" applyBorder="1" applyAlignment="1">
      <alignment vertical="center"/>
    </xf>
    <xf numFmtId="0" fontId="55" fillId="0" borderId="2" xfId="0" applyFont="1" applyBorder="1" applyAlignment="1">
      <alignment horizontal="right" vertical="center"/>
    </xf>
    <xf numFmtId="0" fontId="41" fillId="0" borderId="2" xfId="0" applyFont="1" applyBorder="1" applyAlignment="1">
      <alignment vertical="center"/>
    </xf>
    <xf numFmtId="16" fontId="47" fillId="35" borderId="2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vertical="top"/>
    </xf>
    <xf numFmtId="0" fontId="58" fillId="0" borderId="2" xfId="0" applyFont="1" applyBorder="1" applyAlignment="1">
      <alignment vertical="top"/>
    </xf>
    <xf numFmtId="0" fontId="42" fillId="0" borderId="2" xfId="0" applyFont="1" applyBorder="1" applyAlignment="1">
      <alignment vertical="top"/>
    </xf>
    <xf numFmtId="0" fontId="55" fillId="0" borderId="2" xfId="0" applyFont="1" applyBorder="1" applyAlignment="1">
      <alignment horizontal="right" vertical="top"/>
    </xf>
    <xf numFmtId="0" fontId="36" fillId="38" borderId="2" xfId="0" applyFont="1" applyFill="1" applyBorder="1" applyAlignment="1">
      <alignment vertical="top"/>
    </xf>
    <xf numFmtId="0" fontId="58" fillId="38" borderId="2" xfId="0" applyFont="1" applyFill="1" applyBorder="1" applyAlignment="1">
      <alignment vertical="top"/>
    </xf>
    <xf numFmtId="0" fontId="42" fillId="38" borderId="2" xfId="0" applyFont="1" applyFill="1" applyBorder="1" applyAlignment="1">
      <alignment vertical="top"/>
    </xf>
    <xf numFmtId="0" fontId="57" fillId="38" borderId="2" xfId="0" applyFont="1" applyFill="1" applyBorder="1" applyAlignment="1">
      <alignment horizontal="right" vertical="top"/>
    </xf>
    <xf numFmtId="0" fontId="41" fillId="38" borderId="2" xfId="0" applyFont="1" applyFill="1" applyBorder="1" applyAlignment="1">
      <alignment vertical="center"/>
    </xf>
    <xf numFmtId="0" fontId="38" fillId="38" borderId="2" xfId="0" applyFont="1" applyFill="1" applyBorder="1" applyAlignment="1">
      <alignment vertical="center"/>
    </xf>
    <xf numFmtId="0" fontId="39" fillId="38" borderId="2" xfId="0" applyFont="1" applyFill="1" applyBorder="1" applyAlignment="1">
      <alignment vertical="center"/>
    </xf>
    <xf numFmtId="0" fontId="19" fillId="0" borderId="2" xfId="0" applyFont="1" applyBorder="1" applyAlignment="1">
      <alignment wrapText="1"/>
    </xf>
    <xf numFmtId="0" fontId="40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81" fillId="0" borderId="2" xfId="0" applyFont="1" applyBorder="1" applyAlignment="1">
      <alignment vertical="center"/>
    </xf>
    <xf numFmtId="0" fontId="81" fillId="0" borderId="2" xfId="0" applyFont="1" applyBorder="1" applyAlignment="1">
      <alignment horizontal="center" vertical="center"/>
    </xf>
    <xf numFmtId="0" fontId="71" fillId="0" borderId="5" xfId="0" applyFont="1" applyBorder="1" applyAlignment="1">
      <alignment horizontal="center" vertical="center"/>
    </xf>
    <xf numFmtId="0" fontId="53" fillId="0" borderId="40" xfId="0" applyFont="1" applyBorder="1" applyAlignment="1">
      <alignment horizontal="center" vertical="center"/>
    </xf>
    <xf numFmtId="16" fontId="75" fillId="46" borderId="2" xfId="0" applyNumberFormat="1" applyFont="1" applyFill="1" applyBorder="1"/>
    <xf numFmtId="0" fontId="36" fillId="45" borderId="2" xfId="0" applyFont="1" applyFill="1" applyBorder="1" applyAlignment="1">
      <alignment vertical="center"/>
    </xf>
    <xf numFmtId="0" fontId="36" fillId="45" borderId="2" xfId="0" applyFont="1" applyFill="1" applyBorder="1" applyAlignment="1">
      <alignment horizontal="right" vertical="center"/>
    </xf>
    <xf numFmtId="0" fontId="37" fillId="45" borderId="2" xfId="0" applyFont="1" applyFill="1" applyBorder="1" applyAlignment="1">
      <alignment wrapText="1"/>
    </xf>
    <xf numFmtId="16" fontId="36" fillId="44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wrapText="1"/>
    </xf>
    <xf numFmtId="0" fontId="38" fillId="0" borderId="2" xfId="0" applyFont="1" applyFill="1" applyBorder="1" applyAlignment="1">
      <alignment wrapText="1"/>
    </xf>
    <xf numFmtId="0" fontId="39" fillId="0" borderId="2" xfId="0" applyFont="1" applyFill="1" applyBorder="1" applyAlignment="1">
      <alignment wrapText="1"/>
    </xf>
    <xf numFmtId="0" fontId="38" fillId="0" borderId="2" xfId="89" applyFont="1" applyFill="1" applyBorder="1" applyAlignment="1">
      <alignment wrapText="1"/>
    </xf>
    <xf numFmtId="0" fontId="67" fillId="0" borderId="2" xfId="0" applyFont="1" applyFill="1" applyBorder="1" applyAlignment="1">
      <alignment wrapText="1"/>
    </xf>
    <xf numFmtId="0" fontId="62" fillId="0" borderId="2" xfId="0" applyFont="1" applyFill="1" applyBorder="1" applyAlignment="1">
      <alignment wrapText="1"/>
    </xf>
    <xf numFmtId="0" fontId="61" fillId="0" borderId="2" xfId="0" applyFont="1" applyFill="1" applyBorder="1" applyAlignment="1">
      <alignment wrapText="1"/>
    </xf>
    <xf numFmtId="0" fontId="39" fillId="0" borderId="2" xfId="0" applyFont="1" applyFill="1" applyBorder="1"/>
    <xf numFmtId="0" fontId="67" fillId="0" borderId="2" xfId="0" applyFont="1" applyFill="1" applyBorder="1" applyAlignment="1">
      <alignment horizontal="left" vertical="center" wrapText="1"/>
    </xf>
    <xf numFmtId="0" fontId="62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vertical="center" wrapText="1"/>
    </xf>
    <xf numFmtId="0" fontId="39" fillId="0" borderId="2" xfId="0" applyFont="1" applyFill="1" applyBorder="1" applyAlignment="1">
      <alignment vertical="center" wrapText="1"/>
    </xf>
    <xf numFmtId="0" fontId="37" fillId="0" borderId="18" xfId="0" applyFont="1" applyFill="1" applyBorder="1" applyAlignment="1">
      <alignment wrapText="1"/>
    </xf>
    <xf numFmtId="0" fontId="38" fillId="0" borderId="18" xfId="0" applyFont="1" applyFill="1" applyBorder="1" applyAlignment="1">
      <alignment wrapText="1"/>
    </xf>
    <xf numFmtId="0" fontId="39" fillId="0" borderId="18" xfId="0" applyFont="1" applyFill="1" applyBorder="1" applyAlignment="1">
      <alignment wrapText="1"/>
    </xf>
    <xf numFmtId="0" fontId="67" fillId="0" borderId="18" xfId="0" applyFont="1" applyFill="1" applyBorder="1" applyAlignment="1">
      <alignment wrapText="1"/>
    </xf>
    <xf numFmtId="0" fontId="61" fillId="0" borderId="18" xfId="0" applyFont="1" applyFill="1" applyBorder="1" applyAlignment="1">
      <alignment wrapText="1"/>
    </xf>
    <xf numFmtId="0" fontId="62" fillId="0" borderId="18" xfId="0" applyFont="1" applyFill="1" applyBorder="1" applyAlignment="1">
      <alignment wrapText="1"/>
    </xf>
    <xf numFmtId="0" fontId="39" fillId="46" borderId="2" xfId="0" applyFont="1" applyFill="1" applyBorder="1" applyAlignment="1">
      <alignment horizontal="right"/>
    </xf>
    <xf numFmtId="16" fontId="87" fillId="35" borderId="2" xfId="0" applyNumberFormat="1" applyFont="1" applyFill="1" applyBorder="1" applyAlignment="1">
      <alignment horizontal="center" vertical="center"/>
    </xf>
    <xf numFmtId="16" fontId="87" fillId="46" borderId="2" xfId="0" applyNumberFormat="1" applyFont="1" applyFill="1" applyBorder="1" applyAlignment="1">
      <alignment horizontal="center" vertical="center"/>
    </xf>
    <xf numFmtId="16" fontId="87" fillId="49" borderId="2" xfId="0" applyNumberFormat="1" applyFont="1" applyFill="1" applyBorder="1" applyAlignment="1">
      <alignment horizontal="center" vertical="center"/>
    </xf>
    <xf numFmtId="16" fontId="87" fillId="35" borderId="2" xfId="0" applyNumberFormat="1" applyFont="1" applyFill="1" applyBorder="1" applyAlignment="1">
      <alignment horizontal="center" vertical="center" wrapText="1"/>
    </xf>
    <xf numFmtId="0" fontId="36" fillId="46" borderId="2" xfId="0" applyFont="1" applyFill="1" applyBorder="1"/>
    <xf numFmtId="16" fontId="75" fillId="46" borderId="2" xfId="0" applyNumberFormat="1" applyFont="1" applyFill="1" applyBorder="1" applyAlignment="1">
      <alignment horizontal="right"/>
    </xf>
    <xf numFmtId="16" fontId="36" fillId="46" borderId="2" xfId="0" applyNumberFormat="1" applyFont="1" applyFill="1" applyBorder="1" applyAlignment="1">
      <alignment horizontal="center" vertical="center"/>
    </xf>
    <xf numFmtId="16" fontId="87" fillId="49" borderId="0" xfId="0" applyNumberFormat="1" applyFont="1" applyFill="1" applyBorder="1" applyAlignment="1">
      <alignment horizontal="center" vertical="center"/>
    </xf>
    <xf numFmtId="16" fontId="87" fillId="45" borderId="2" xfId="0" applyNumberFormat="1" applyFont="1" applyFill="1" applyBorder="1" applyAlignment="1">
      <alignment horizontal="center" vertical="center"/>
    </xf>
  </cellXfs>
  <cellStyles count="11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1 2" xfId="14" xr:uid="{00000000-0005-0000-0000-00000D000000}"/>
    <cellStyle name="60 % - Accent2" xfId="15" builtinId="36" customBuiltin="1"/>
    <cellStyle name="60 % - Accent2 2" xfId="16" xr:uid="{00000000-0005-0000-0000-00000F000000}"/>
    <cellStyle name="60 % - Accent3" xfId="17" builtinId="40" customBuiltin="1"/>
    <cellStyle name="60 % - Accent3 2" xfId="18" xr:uid="{00000000-0005-0000-0000-000011000000}"/>
    <cellStyle name="60 % - Accent4" xfId="19" builtinId="44" customBuiltin="1"/>
    <cellStyle name="60 % - Accent4 2" xfId="20" xr:uid="{00000000-0005-0000-0000-000013000000}"/>
    <cellStyle name="60 % - Accent5" xfId="21" builtinId="48" customBuiltin="1"/>
    <cellStyle name="60 % - Accent5 2" xfId="22" xr:uid="{00000000-0005-0000-0000-000015000000}"/>
    <cellStyle name="60 % - Accent6" xfId="23" builtinId="52" customBuiltin="1"/>
    <cellStyle name="60 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Avertissement" xfId="31" builtinId="11" customBuiltin="1"/>
    <cellStyle name="Calcul" xfId="32" builtinId="22" customBuiltin="1"/>
    <cellStyle name="Cellule liée" xfId="33" builtinId="24" customBuiltin="1"/>
    <cellStyle name="Commentaire 2" xfId="34" xr:uid="{00000000-0005-0000-0000-000021000000}"/>
    <cellStyle name="Commentaire 2 2" xfId="35" xr:uid="{00000000-0005-0000-0000-000022000000}"/>
    <cellStyle name="Commentaire 2 2 2" xfId="36" xr:uid="{00000000-0005-0000-0000-000023000000}"/>
    <cellStyle name="Commentaire 2 3" xfId="37" xr:uid="{00000000-0005-0000-0000-000024000000}"/>
    <cellStyle name="Commentaire 2 3 2" xfId="38" xr:uid="{00000000-0005-0000-0000-000025000000}"/>
    <cellStyle name="Commentaire 2 4" xfId="39" xr:uid="{00000000-0005-0000-0000-000026000000}"/>
    <cellStyle name="Commentaire 3" xfId="40" xr:uid="{00000000-0005-0000-0000-000027000000}"/>
    <cellStyle name="Commentaire 3 2" xfId="41" xr:uid="{00000000-0005-0000-0000-000028000000}"/>
    <cellStyle name="Entrée" xfId="42" builtinId="20" customBuiltin="1"/>
    <cellStyle name="Insatisfaisant" xfId="43" builtinId="27" customBuiltin="1"/>
    <cellStyle name="Neutre" xfId="44" builtinId="28" customBuiltin="1"/>
    <cellStyle name="Neutre 2" xfId="45" xr:uid="{00000000-0005-0000-0000-00002C000000}"/>
    <cellStyle name="Normal" xfId="0" builtinId="0"/>
    <cellStyle name="Normal 10" xfId="46" xr:uid="{00000000-0005-0000-0000-00002E000000}"/>
    <cellStyle name="Normal 10 2" xfId="47" xr:uid="{00000000-0005-0000-0000-00002F000000}"/>
    <cellStyle name="Normal 11" xfId="48" xr:uid="{00000000-0005-0000-0000-000030000000}"/>
    <cellStyle name="Normal 12" xfId="49" xr:uid="{00000000-0005-0000-0000-000031000000}"/>
    <cellStyle name="Normal 13" xfId="50" xr:uid="{00000000-0005-0000-0000-000032000000}"/>
    <cellStyle name="Normal 14" xfId="51" xr:uid="{00000000-0005-0000-0000-000033000000}"/>
    <cellStyle name="Normal 15" xfId="52" xr:uid="{00000000-0005-0000-0000-000034000000}"/>
    <cellStyle name="Normal 16" xfId="53" xr:uid="{00000000-0005-0000-0000-000035000000}"/>
    <cellStyle name="Normal 16 2" xfId="54" xr:uid="{00000000-0005-0000-0000-000036000000}"/>
    <cellStyle name="Normal 17" xfId="55" xr:uid="{00000000-0005-0000-0000-000037000000}"/>
    <cellStyle name="Normal 18" xfId="56" xr:uid="{00000000-0005-0000-0000-000038000000}"/>
    <cellStyle name="Normal 18 2" xfId="57" xr:uid="{00000000-0005-0000-0000-000039000000}"/>
    <cellStyle name="Normal 19" xfId="58" xr:uid="{00000000-0005-0000-0000-00003A000000}"/>
    <cellStyle name="Normal 19 2" xfId="59" xr:uid="{00000000-0005-0000-0000-00003B000000}"/>
    <cellStyle name="Normal 2" xfId="60" xr:uid="{00000000-0005-0000-0000-00003C000000}"/>
    <cellStyle name="Normal 2 2" xfId="61" xr:uid="{00000000-0005-0000-0000-00003D000000}"/>
    <cellStyle name="Normal 2 3" xfId="62" xr:uid="{00000000-0005-0000-0000-00003E000000}"/>
    <cellStyle name="Normal 20" xfId="63" xr:uid="{00000000-0005-0000-0000-00003F000000}"/>
    <cellStyle name="Normal 20 2" xfId="64" xr:uid="{00000000-0005-0000-0000-000040000000}"/>
    <cellStyle name="Normal 21" xfId="65" xr:uid="{00000000-0005-0000-0000-000041000000}"/>
    <cellStyle name="Normal 21 2" xfId="66" xr:uid="{00000000-0005-0000-0000-000042000000}"/>
    <cellStyle name="Normal 22" xfId="67" xr:uid="{00000000-0005-0000-0000-000043000000}"/>
    <cellStyle name="Normal 22 2" xfId="68" xr:uid="{00000000-0005-0000-0000-000044000000}"/>
    <cellStyle name="Normal 23" xfId="69" xr:uid="{00000000-0005-0000-0000-000045000000}"/>
    <cellStyle name="Normal 24" xfId="70" xr:uid="{00000000-0005-0000-0000-000046000000}"/>
    <cellStyle name="Normal 24 2" xfId="71" xr:uid="{00000000-0005-0000-0000-000047000000}"/>
    <cellStyle name="Normal 25" xfId="72" xr:uid="{00000000-0005-0000-0000-000048000000}"/>
    <cellStyle name="Normal 25 2" xfId="73" xr:uid="{00000000-0005-0000-0000-000049000000}"/>
    <cellStyle name="Normal 26" xfId="74" xr:uid="{00000000-0005-0000-0000-00004A000000}"/>
    <cellStyle name="Normal 26 2" xfId="75" xr:uid="{00000000-0005-0000-0000-00004B000000}"/>
    <cellStyle name="Normal 27" xfId="76" xr:uid="{00000000-0005-0000-0000-00004C000000}"/>
    <cellStyle name="Normal 28" xfId="77" xr:uid="{00000000-0005-0000-0000-00004D000000}"/>
    <cellStyle name="Normal 28 2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3" xfId="82" xr:uid="{00000000-0005-0000-0000-000052000000}"/>
    <cellStyle name="Normal 3 2" xfId="83" xr:uid="{00000000-0005-0000-0000-000053000000}"/>
    <cellStyle name="Normal 30" xfId="84" xr:uid="{00000000-0005-0000-0000-000054000000}"/>
    <cellStyle name="Normal 31" xfId="85" xr:uid="{00000000-0005-0000-0000-000055000000}"/>
    <cellStyle name="Normal 31 2" xfId="86" xr:uid="{00000000-0005-0000-0000-000056000000}"/>
    <cellStyle name="Normal 32" xfId="87" xr:uid="{00000000-0005-0000-0000-000057000000}"/>
    <cellStyle name="Normal 32 2" xfId="88" xr:uid="{00000000-0005-0000-0000-000058000000}"/>
    <cellStyle name="Normal 33" xfId="89" xr:uid="{00000000-0005-0000-0000-000059000000}"/>
    <cellStyle name="Normal 34" xfId="90" xr:uid="{00000000-0005-0000-0000-00005A000000}"/>
    <cellStyle name="Normal 35" xfId="91" xr:uid="{00000000-0005-0000-0000-00005B000000}"/>
    <cellStyle name="Normal 36" xfId="92" xr:uid="{00000000-0005-0000-0000-00005C000000}"/>
    <cellStyle name="Normal 37" xfId="93" xr:uid="{00000000-0005-0000-0000-00005D000000}"/>
    <cellStyle name="Normal 4" xfId="94" xr:uid="{00000000-0005-0000-0000-00005E000000}"/>
    <cellStyle name="Normal 5" xfId="95" xr:uid="{00000000-0005-0000-0000-00005F000000}"/>
    <cellStyle name="Normal 6" xfId="96" xr:uid="{00000000-0005-0000-0000-000060000000}"/>
    <cellStyle name="Normal 6 2" xfId="97" xr:uid="{00000000-0005-0000-0000-000061000000}"/>
    <cellStyle name="Normal 7" xfId="98" xr:uid="{00000000-0005-0000-0000-000062000000}"/>
    <cellStyle name="Normal 8" xfId="99" xr:uid="{00000000-0005-0000-0000-000063000000}"/>
    <cellStyle name="Normal 8 2" xfId="100" xr:uid="{00000000-0005-0000-0000-000064000000}"/>
    <cellStyle name="Normal 9" xfId="101" xr:uid="{00000000-0005-0000-0000-000065000000}"/>
    <cellStyle name="Note 2" xfId="102" xr:uid="{00000000-0005-0000-0000-000066000000}"/>
    <cellStyle name="Satisfaisant" xfId="103" builtinId="26" customBuiltin="1"/>
    <cellStyle name="Sortie" xfId="104" builtinId="21" customBuiltin="1"/>
    <cellStyle name="TableStyleLight1" xfId="105" xr:uid="{00000000-0005-0000-0000-000069000000}"/>
    <cellStyle name="Texte explicatif" xfId="106" builtinId="53" customBuiltin="1"/>
    <cellStyle name="Titre" xfId="107" builtinId="15" customBuiltin="1"/>
    <cellStyle name="Titre 2" xfId="108" xr:uid="{00000000-0005-0000-0000-00006C000000}"/>
    <cellStyle name="Titre 1" xfId="109" builtinId="16" customBuiltin="1"/>
    <cellStyle name="Titre 2" xfId="110" builtinId="17" customBuiltin="1"/>
    <cellStyle name="Titre 3" xfId="111" builtinId="18" customBuiltin="1"/>
    <cellStyle name="Titre 4" xfId="112" builtinId="19" customBuiltin="1"/>
    <cellStyle name="Total" xfId="113" builtinId="25" customBuiltin="1"/>
    <cellStyle name="Vérification" xfId="114" builtinId="23" customBuiltin="1"/>
  </cellStyles>
  <dxfs count="0"/>
  <tableStyles count="0" defaultTableStyle="TableStyleMedium9" defaultPivotStyle="PivotStyleLight16"/>
  <colors>
    <mruColors>
      <color rgb="FFFFCCFF"/>
      <color rgb="FFFF99FF"/>
      <color rgb="FFFF00FF"/>
      <color rgb="FF66FFFF"/>
      <color rgb="FFCCFFFF"/>
      <color rgb="FF006600"/>
      <color rgb="FF000099"/>
      <color rgb="FF0000FF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390"/>
  <sheetViews>
    <sheetView topLeftCell="A192" zoomScaleNormal="100" workbookViewId="0">
      <selection activeCell="J303" sqref="J303"/>
    </sheetView>
  </sheetViews>
  <sheetFormatPr baseColWidth="10" defaultColWidth="55.75" defaultRowHeight="12.75" x14ac:dyDescent="0.2"/>
  <cols>
    <col min="1" max="1" width="16.5" style="83" bestFit="1" customWidth="1"/>
    <col min="2" max="2" width="16.875" style="83" bestFit="1" customWidth="1"/>
    <col min="3" max="3" width="22.75" style="83" bestFit="1" customWidth="1"/>
    <col min="4" max="4" width="10.625" style="83" bestFit="1" customWidth="1"/>
    <col min="5" max="5" width="2.625" style="83" bestFit="1" customWidth="1"/>
    <col min="6" max="7" width="3.5" style="83" bestFit="1" customWidth="1"/>
    <col min="8" max="8" width="16.375" style="83" bestFit="1" customWidth="1"/>
    <col min="9" max="9" width="12.25" style="83" bestFit="1" customWidth="1"/>
    <col min="10" max="10" width="19.625" style="83" bestFit="1" customWidth="1"/>
    <col min="11" max="11" width="10.625" style="83" bestFit="1" customWidth="1"/>
    <col min="12" max="12" width="2.625" style="83" bestFit="1" customWidth="1"/>
    <col min="13" max="16384" width="55.75" style="83"/>
  </cols>
  <sheetData>
    <row r="1" spans="1:12" s="184" customFormat="1" x14ac:dyDescent="0.2">
      <c r="A1" s="182" t="s">
        <v>1291</v>
      </c>
      <c r="B1" s="182" t="s">
        <v>1292</v>
      </c>
      <c r="C1" s="182" t="s">
        <v>529</v>
      </c>
      <c r="D1" s="182" t="s">
        <v>1293</v>
      </c>
      <c r="E1" s="216" t="s">
        <v>1265</v>
      </c>
      <c r="F1" s="107">
        <v>1</v>
      </c>
      <c r="G1" s="183">
        <v>1</v>
      </c>
      <c r="H1" s="182" t="s">
        <v>1263</v>
      </c>
      <c r="I1" s="182" t="s">
        <v>534</v>
      </c>
      <c r="J1" s="182" t="s">
        <v>529</v>
      </c>
      <c r="K1" s="182" t="s">
        <v>1264</v>
      </c>
      <c r="L1" s="216" t="s">
        <v>1265</v>
      </c>
    </row>
    <row r="2" spans="1:12" s="184" customFormat="1" x14ac:dyDescent="0.2">
      <c r="A2" s="182" t="s">
        <v>1294</v>
      </c>
      <c r="B2" s="182" t="s">
        <v>57</v>
      </c>
      <c r="C2" s="182" t="s">
        <v>529</v>
      </c>
      <c r="D2" s="182" t="s">
        <v>1295</v>
      </c>
      <c r="E2" s="216" t="s">
        <v>1265</v>
      </c>
      <c r="F2" s="107">
        <v>2</v>
      </c>
      <c r="G2" s="183">
        <v>2</v>
      </c>
      <c r="H2" s="182" t="s">
        <v>1266</v>
      </c>
      <c r="I2" s="182" t="s">
        <v>462</v>
      </c>
      <c r="J2" s="182" t="s">
        <v>529</v>
      </c>
      <c r="K2" s="182" t="s">
        <v>1267</v>
      </c>
      <c r="L2" s="216" t="s">
        <v>1265</v>
      </c>
    </row>
    <row r="3" spans="1:12" s="184" customFormat="1" x14ac:dyDescent="0.2">
      <c r="A3" s="182" t="s">
        <v>1296</v>
      </c>
      <c r="B3" s="182" t="s">
        <v>946</v>
      </c>
      <c r="C3" s="182" t="s">
        <v>529</v>
      </c>
      <c r="D3" s="182" t="s">
        <v>1297</v>
      </c>
      <c r="E3" s="216" t="s">
        <v>1265</v>
      </c>
      <c r="F3" s="107">
        <v>3</v>
      </c>
      <c r="G3" s="183">
        <v>3</v>
      </c>
      <c r="H3" s="182" t="s">
        <v>1268</v>
      </c>
      <c r="I3" s="182" t="s">
        <v>1269</v>
      </c>
      <c r="J3" s="182" t="s">
        <v>529</v>
      </c>
      <c r="K3" s="182" t="s">
        <v>1270</v>
      </c>
      <c r="L3" s="216" t="s">
        <v>1265</v>
      </c>
    </row>
    <row r="4" spans="1:12" s="184" customFormat="1" x14ac:dyDescent="0.2">
      <c r="A4" s="182" t="s">
        <v>1298</v>
      </c>
      <c r="B4" s="182" t="s">
        <v>1299</v>
      </c>
      <c r="C4" s="182" t="s">
        <v>529</v>
      </c>
      <c r="D4" s="182" t="s">
        <v>1300</v>
      </c>
      <c r="E4" s="216" t="s">
        <v>1265</v>
      </c>
      <c r="F4" s="107">
        <v>4</v>
      </c>
      <c r="G4" s="183">
        <v>4</v>
      </c>
      <c r="H4" s="182" t="s">
        <v>1271</v>
      </c>
      <c r="I4" s="182" t="s">
        <v>1272</v>
      </c>
      <c r="J4" s="182" t="s">
        <v>529</v>
      </c>
      <c r="K4" s="182" t="s">
        <v>1273</v>
      </c>
      <c r="L4" s="216" t="s">
        <v>1265</v>
      </c>
    </row>
    <row r="5" spans="1:12" s="184" customFormat="1" x14ac:dyDescent="0.2">
      <c r="A5" s="182" t="s">
        <v>1301</v>
      </c>
      <c r="B5" s="182" t="s">
        <v>63</v>
      </c>
      <c r="C5" s="182" t="s">
        <v>529</v>
      </c>
      <c r="D5" s="182" t="s">
        <v>1302</v>
      </c>
      <c r="E5" s="216" t="s">
        <v>1265</v>
      </c>
      <c r="F5" s="107">
        <v>5</v>
      </c>
      <c r="G5" s="183">
        <v>5</v>
      </c>
      <c r="H5" s="182" t="s">
        <v>1274</v>
      </c>
      <c r="I5" s="182" t="s">
        <v>1275</v>
      </c>
      <c r="J5" s="182" t="s">
        <v>529</v>
      </c>
      <c r="K5" s="182" t="s">
        <v>1276</v>
      </c>
      <c r="L5" s="216" t="s">
        <v>1265</v>
      </c>
    </row>
    <row r="6" spans="1:12" s="184" customFormat="1" x14ac:dyDescent="0.2">
      <c r="A6" s="182" t="s">
        <v>985</v>
      </c>
      <c r="B6" s="182" t="s">
        <v>1303</v>
      </c>
      <c r="C6" s="182" t="s">
        <v>529</v>
      </c>
      <c r="D6" s="182" t="s">
        <v>1304</v>
      </c>
      <c r="E6" s="216" t="s">
        <v>1265</v>
      </c>
      <c r="F6" s="107">
        <v>6</v>
      </c>
      <c r="G6" s="183">
        <v>6</v>
      </c>
      <c r="H6" s="182" t="s">
        <v>1277</v>
      </c>
      <c r="I6" s="182" t="s">
        <v>419</v>
      </c>
      <c r="J6" s="182" t="s">
        <v>529</v>
      </c>
      <c r="K6" s="182" t="s">
        <v>1278</v>
      </c>
      <c r="L6" s="216" t="s">
        <v>1265</v>
      </c>
    </row>
    <row r="7" spans="1:12" s="184" customFormat="1" x14ac:dyDescent="0.2">
      <c r="A7" s="182" t="s">
        <v>1305</v>
      </c>
      <c r="B7" s="182" t="s">
        <v>788</v>
      </c>
      <c r="C7" s="182" t="s">
        <v>529</v>
      </c>
      <c r="D7" s="182" t="s">
        <v>1306</v>
      </c>
      <c r="E7" s="216" t="s">
        <v>1265</v>
      </c>
      <c r="F7" s="107">
        <v>7</v>
      </c>
      <c r="G7" s="183">
        <v>7</v>
      </c>
      <c r="H7" s="182" t="s">
        <v>1279</v>
      </c>
      <c r="I7" s="182" t="s">
        <v>1280</v>
      </c>
      <c r="J7" s="182" t="s">
        <v>529</v>
      </c>
      <c r="K7" s="182" t="s">
        <v>1281</v>
      </c>
      <c r="L7" s="216" t="s">
        <v>1265</v>
      </c>
    </row>
    <row r="8" spans="1:12" s="184" customFormat="1" x14ac:dyDescent="0.2">
      <c r="A8" s="182" t="s">
        <v>1307</v>
      </c>
      <c r="B8" s="182" t="s">
        <v>696</v>
      </c>
      <c r="C8" s="182" t="s">
        <v>529</v>
      </c>
      <c r="D8" s="182" t="s">
        <v>1308</v>
      </c>
      <c r="E8" s="216" t="s">
        <v>1265</v>
      </c>
      <c r="F8" s="107">
        <v>8</v>
      </c>
      <c r="G8" s="183">
        <v>8</v>
      </c>
      <c r="H8" s="182" t="s">
        <v>1282</v>
      </c>
      <c r="I8" s="182" t="s">
        <v>1283</v>
      </c>
      <c r="J8" s="182" t="s">
        <v>529</v>
      </c>
      <c r="K8" s="182" t="s">
        <v>1284</v>
      </c>
      <c r="L8" s="216" t="s">
        <v>1265</v>
      </c>
    </row>
    <row r="9" spans="1:12" s="184" customFormat="1" x14ac:dyDescent="0.2">
      <c r="A9" s="182" t="s">
        <v>798</v>
      </c>
      <c r="B9" s="182" t="s">
        <v>28</v>
      </c>
      <c r="C9" s="182" t="s">
        <v>529</v>
      </c>
      <c r="D9" s="182" t="s">
        <v>1309</v>
      </c>
      <c r="E9" s="216" t="s">
        <v>1265</v>
      </c>
      <c r="F9" s="107">
        <v>9</v>
      </c>
      <c r="G9" s="183">
        <v>9</v>
      </c>
      <c r="H9" s="182" t="s">
        <v>1285</v>
      </c>
      <c r="I9" s="182" t="s">
        <v>402</v>
      </c>
      <c r="J9" s="182" t="s">
        <v>529</v>
      </c>
      <c r="K9" s="182" t="s">
        <v>1286</v>
      </c>
      <c r="L9" s="216" t="s">
        <v>1265</v>
      </c>
    </row>
    <row r="10" spans="1:12" s="184" customFormat="1" x14ac:dyDescent="0.2">
      <c r="A10" s="182" t="s">
        <v>1282</v>
      </c>
      <c r="B10" s="182" t="s">
        <v>329</v>
      </c>
      <c r="C10" s="182" t="s">
        <v>529</v>
      </c>
      <c r="D10" s="182" t="s">
        <v>1310</v>
      </c>
      <c r="E10" s="216" t="s">
        <v>1265</v>
      </c>
      <c r="F10" s="107">
        <v>10</v>
      </c>
      <c r="G10" s="183">
        <v>10</v>
      </c>
      <c r="H10" s="182" t="s">
        <v>1287</v>
      </c>
      <c r="I10" s="182" t="s">
        <v>130</v>
      </c>
      <c r="J10" s="182" t="s">
        <v>529</v>
      </c>
      <c r="K10" s="182" t="s">
        <v>1288</v>
      </c>
      <c r="L10" s="216" t="s">
        <v>1265</v>
      </c>
    </row>
    <row r="11" spans="1:12" s="184" customFormat="1" x14ac:dyDescent="0.2">
      <c r="A11" s="182" t="s">
        <v>1311</v>
      </c>
      <c r="B11" s="182" t="s">
        <v>1312</v>
      </c>
      <c r="C11" s="182" t="s">
        <v>529</v>
      </c>
      <c r="D11" s="182" t="s">
        <v>1313</v>
      </c>
      <c r="E11" s="216" t="s">
        <v>1265</v>
      </c>
      <c r="F11" s="107">
        <v>11</v>
      </c>
      <c r="G11" s="183">
        <v>11</v>
      </c>
      <c r="H11" s="182" t="s">
        <v>1289</v>
      </c>
      <c r="I11" s="182" t="s">
        <v>495</v>
      </c>
      <c r="J11" s="182" t="s">
        <v>529</v>
      </c>
      <c r="K11" s="182" t="s">
        <v>1290</v>
      </c>
      <c r="L11" s="216" t="s">
        <v>1265</v>
      </c>
    </row>
    <row r="12" spans="1:12" s="184" customFormat="1" x14ac:dyDescent="0.2">
      <c r="A12" s="182" t="s">
        <v>1314</v>
      </c>
      <c r="B12" s="182" t="s">
        <v>1315</v>
      </c>
      <c r="C12" s="182" t="s">
        <v>529</v>
      </c>
      <c r="D12" s="182" t="s">
        <v>1316</v>
      </c>
      <c r="E12" s="216" t="s">
        <v>1265</v>
      </c>
      <c r="F12" s="107">
        <v>12</v>
      </c>
      <c r="G12" s="183">
        <v>12</v>
      </c>
      <c r="H12" s="182" t="s">
        <v>1405</v>
      </c>
      <c r="I12" s="182" t="s">
        <v>1406</v>
      </c>
      <c r="J12" s="182" t="s">
        <v>42</v>
      </c>
      <c r="K12" s="182" t="s">
        <v>1407</v>
      </c>
      <c r="L12" s="216" t="s">
        <v>380</v>
      </c>
    </row>
    <row r="13" spans="1:12" s="184" customFormat="1" x14ac:dyDescent="0.2">
      <c r="A13" s="182" t="s">
        <v>1317</v>
      </c>
      <c r="B13" s="182" t="s">
        <v>171</v>
      </c>
      <c r="C13" s="182" t="s">
        <v>529</v>
      </c>
      <c r="D13" s="182" t="s">
        <v>1318</v>
      </c>
      <c r="E13" s="216" t="s">
        <v>1265</v>
      </c>
      <c r="F13" s="107">
        <v>13</v>
      </c>
      <c r="G13" s="183">
        <v>13</v>
      </c>
      <c r="H13" s="182" t="s">
        <v>1408</v>
      </c>
      <c r="I13" s="182" t="s">
        <v>419</v>
      </c>
      <c r="J13" s="182" t="s">
        <v>42</v>
      </c>
      <c r="K13" s="182" t="s">
        <v>1409</v>
      </c>
      <c r="L13" s="216" t="s">
        <v>380</v>
      </c>
    </row>
    <row r="14" spans="1:12" s="184" customFormat="1" x14ac:dyDescent="0.2">
      <c r="A14" s="182" t="s">
        <v>1319</v>
      </c>
      <c r="B14" s="182" t="s">
        <v>1320</v>
      </c>
      <c r="C14" s="182" t="s">
        <v>529</v>
      </c>
      <c r="D14" s="182" t="s">
        <v>1321</v>
      </c>
      <c r="E14" s="216" t="s">
        <v>1265</v>
      </c>
      <c r="F14" s="107">
        <v>14</v>
      </c>
      <c r="G14" s="183">
        <v>14</v>
      </c>
      <c r="H14" s="182" t="s">
        <v>141</v>
      </c>
      <c r="I14" s="182" t="s">
        <v>44</v>
      </c>
      <c r="J14" s="182" t="s">
        <v>42</v>
      </c>
      <c r="K14" s="182" t="s">
        <v>268</v>
      </c>
      <c r="L14" s="216" t="s">
        <v>380</v>
      </c>
    </row>
    <row r="15" spans="1:12" s="184" customFormat="1" x14ac:dyDescent="0.2">
      <c r="A15" s="182" t="s">
        <v>444</v>
      </c>
      <c r="B15" s="182" t="s">
        <v>1322</v>
      </c>
      <c r="C15" s="182" t="s">
        <v>529</v>
      </c>
      <c r="D15" s="182" t="s">
        <v>1323</v>
      </c>
      <c r="E15" s="216" t="s">
        <v>1265</v>
      </c>
      <c r="F15" s="107">
        <v>15</v>
      </c>
      <c r="G15" s="183">
        <v>15</v>
      </c>
      <c r="H15" s="182" t="s">
        <v>670</v>
      </c>
      <c r="I15" s="182" t="s">
        <v>669</v>
      </c>
      <c r="J15" s="182" t="s">
        <v>42</v>
      </c>
      <c r="K15" s="182" t="s">
        <v>668</v>
      </c>
      <c r="L15" s="216" t="s">
        <v>380</v>
      </c>
    </row>
    <row r="16" spans="1:12" s="184" customFormat="1" x14ac:dyDescent="0.2">
      <c r="A16" s="182" t="s">
        <v>1324</v>
      </c>
      <c r="B16" s="182" t="s">
        <v>678</v>
      </c>
      <c r="C16" s="182" t="s">
        <v>529</v>
      </c>
      <c r="D16" s="182" t="s">
        <v>1325</v>
      </c>
      <c r="E16" s="216" t="s">
        <v>1265</v>
      </c>
      <c r="F16" s="107">
        <v>16</v>
      </c>
      <c r="G16" s="183">
        <v>16</v>
      </c>
      <c r="H16" s="182" t="s">
        <v>1233</v>
      </c>
      <c r="I16" s="182" t="s">
        <v>1234</v>
      </c>
      <c r="J16" s="182" t="s">
        <v>42</v>
      </c>
      <c r="K16" s="182" t="s">
        <v>1235</v>
      </c>
      <c r="L16" s="216" t="s">
        <v>380</v>
      </c>
    </row>
    <row r="17" spans="1:12" s="184" customFormat="1" x14ac:dyDescent="0.2">
      <c r="A17" s="182" t="s">
        <v>1326</v>
      </c>
      <c r="B17" s="182" t="s">
        <v>1327</v>
      </c>
      <c r="C17" s="182" t="s">
        <v>529</v>
      </c>
      <c r="D17" s="182" t="s">
        <v>1328</v>
      </c>
      <c r="E17" s="216" t="s">
        <v>1265</v>
      </c>
      <c r="F17" s="107">
        <v>17</v>
      </c>
      <c r="G17" s="183">
        <v>17</v>
      </c>
      <c r="H17" s="182" t="s">
        <v>667</v>
      </c>
      <c r="I17" s="182" t="s">
        <v>666</v>
      </c>
      <c r="J17" s="182" t="s">
        <v>40</v>
      </c>
      <c r="K17" s="182" t="s">
        <v>665</v>
      </c>
      <c r="L17" s="216" t="s">
        <v>380</v>
      </c>
    </row>
    <row r="18" spans="1:12" s="184" customFormat="1" x14ac:dyDescent="0.2">
      <c r="A18" s="182" t="s">
        <v>1329</v>
      </c>
      <c r="B18" s="182" t="s">
        <v>1104</v>
      </c>
      <c r="C18" s="182" t="s">
        <v>529</v>
      </c>
      <c r="D18" s="182" t="s">
        <v>1330</v>
      </c>
      <c r="E18" s="216" t="s">
        <v>1265</v>
      </c>
      <c r="F18" s="107">
        <v>18</v>
      </c>
      <c r="G18" s="183">
        <v>18</v>
      </c>
      <c r="H18" s="182" t="s">
        <v>664</v>
      </c>
      <c r="I18" s="182" t="s">
        <v>663</v>
      </c>
      <c r="J18" s="182" t="s">
        <v>40</v>
      </c>
      <c r="K18" s="182" t="s">
        <v>662</v>
      </c>
      <c r="L18" s="216" t="s">
        <v>380</v>
      </c>
    </row>
    <row r="19" spans="1:12" s="184" customFormat="1" x14ac:dyDescent="0.2">
      <c r="A19" s="182" t="s">
        <v>1331</v>
      </c>
      <c r="B19" s="182" t="s">
        <v>20</v>
      </c>
      <c r="C19" s="182" t="s">
        <v>529</v>
      </c>
      <c r="D19" s="182" t="s">
        <v>1332</v>
      </c>
      <c r="E19" s="216" t="s">
        <v>1265</v>
      </c>
      <c r="F19" s="107">
        <v>19</v>
      </c>
      <c r="G19" s="183">
        <v>19</v>
      </c>
      <c r="H19" s="182" t="s">
        <v>661</v>
      </c>
      <c r="I19" s="182" t="s">
        <v>660</v>
      </c>
      <c r="J19" s="182" t="s">
        <v>40</v>
      </c>
      <c r="K19" s="182" t="s">
        <v>659</v>
      </c>
      <c r="L19" s="216" t="s">
        <v>380</v>
      </c>
    </row>
    <row r="20" spans="1:12" s="184" customFormat="1" x14ac:dyDescent="0.2">
      <c r="A20" s="182" t="s">
        <v>1333</v>
      </c>
      <c r="B20" s="182" t="s">
        <v>1303</v>
      </c>
      <c r="C20" s="182" t="s">
        <v>529</v>
      </c>
      <c r="D20" s="182" t="s">
        <v>1334</v>
      </c>
      <c r="E20" s="216" t="s">
        <v>1265</v>
      </c>
      <c r="F20" s="107">
        <v>20</v>
      </c>
      <c r="G20" s="183">
        <v>20</v>
      </c>
      <c r="H20" s="182" t="s">
        <v>658</v>
      </c>
      <c r="I20" s="182" t="s">
        <v>632</v>
      </c>
      <c r="J20" s="182" t="s">
        <v>635</v>
      </c>
      <c r="K20" s="182" t="s">
        <v>657</v>
      </c>
      <c r="L20" s="216" t="s">
        <v>380</v>
      </c>
    </row>
    <row r="21" spans="1:12" s="184" customFormat="1" x14ac:dyDescent="0.2">
      <c r="A21" s="182" t="s">
        <v>1421</v>
      </c>
      <c r="B21" s="182" t="s">
        <v>24</v>
      </c>
      <c r="C21" s="182" t="s">
        <v>75</v>
      </c>
      <c r="D21" s="182" t="s">
        <v>1422</v>
      </c>
      <c r="E21" s="216" t="s">
        <v>1265</v>
      </c>
      <c r="F21" s="107">
        <v>21</v>
      </c>
      <c r="G21" s="183">
        <v>21</v>
      </c>
      <c r="H21" s="182" t="s">
        <v>143</v>
      </c>
      <c r="I21" s="182" t="s">
        <v>1239</v>
      </c>
      <c r="J21" s="182" t="s">
        <v>635</v>
      </c>
      <c r="K21" s="182" t="s">
        <v>1240</v>
      </c>
      <c r="L21" s="216" t="s">
        <v>380</v>
      </c>
    </row>
    <row r="22" spans="1:12" s="184" customFormat="1" x14ac:dyDescent="0.2">
      <c r="A22" s="182" t="s">
        <v>213</v>
      </c>
      <c r="B22" s="182" t="s">
        <v>214</v>
      </c>
      <c r="C22" s="182" t="s">
        <v>42</v>
      </c>
      <c r="D22" s="182" t="s">
        <v>215</v>
      </c>
      <c r="E22" s="216" t="s">
        <v>380</v>
      </c>
      <c r="F22" s="107">
        <v>22</v>
      </c>
      <c r="G22" s="183">
        <v>22</v>
      </c>
      <c r="H22" s="182" t="s">
        <v>1241</v>
      </c>
      <c r="I22" s="182" t="s">
        <v>632</v>
      </c>
      <c r="J22" s="182" t="s">
        <v>635</v>
      </c>
      <c r="K22" s="182" t="s">
        <v>1242</v>
      </c>
      <c r="L22" s="216" t="s">
        <v>380</v>
      </c>
    </row>
    <row r="23" spans="1:12" s="184" customFormat="1" x14ac:dyDescent="0.2">
      <c r="A23" s="182" t="s">
        <v>1230</v>
      </c>
      <c r="B23" s="182" t="s">
        <v>1231</v>
      </c>
      <c r="C23" s="182" t="s">
        <v>42</v>
      </c>
      <c r="D23" s="182" t="s">
        <v>1232</v>
      </c>
      <c r="E23" s="216" t="s">
        <v>380</v>
      </c>
      <c r="F23" s="107">
        <v>23</v>
      </c>
      <c r="G23" s="183">
        <v>23</v>
      </c>
      <c r="H23" s="182" t="s">
        <v>1243</v>
      </c>
      <c r="I23" s="182" t="s">
        <v>476</v>
      </c>
      <c r="J23" s="182" t="s">
        <v>635</v>
      </c>
      <c r="K23" s="182" t="s">
        <v>1244</v>
      </c>
      <c r="L23" s="216" t="s">
        <v>380</v>
      </c>
    </row>
    <row r="24" spans="1:12" s="184" customFormat="1" x14ac:dyDescent="0.2">
      <c r="A24" s="182" t="s">
        <v>671</v>
      </c>
      <c r="B24" s="182" t="s">
        <v>672</v>
      </c>
      <c r="C24" s="182" t="s">
        <v>42</v>
      </c>
      <c r="D24" s="182" t="s">
        <v>673</v>
      </c>
      <c r="E24" s="216" t="s">
        <v>380</v>
      </c>
      <c r="F24" s="107">
        <v>24</v>
      </c>
      <c r="G24" s="183">
        <v>24</v>
      </c>
      <c r="H24" s="182" t="s">
        <v>656</v>
      </c>
      <c r="I24" s="182" t="s">
        <v>655</v>
      </c>
      <c r="J24" s="182" t="s">
        <v>635</v>
      </c>
      <c r="K24" s="182" t="s">
        <v>654</v>
      </c>
      <c r="L24" s="216" t="s">
        <v>380</v>
      </c>
    </row>
    <row r="25" spans="1:12" s="184" customFormat="1" x14ac:dyDescent="0.2">
      <c r="A25" s="182" t="s">
        <v>674</v>
      </c>
      <c r="B25" s="182" t="s">
        <v>675</v>
      </c>
      <c r="C25" s="182" t="s">
        <v>42</v>
      </c>
      <c r="D25" s="182" t="s">
        <v>676</v>
      </c>
      <c r="E25" s="216" t="s">
        <v>380</v>
      </c>
      <c r="F25" s="107">
        <v>25</v>
      </c>
      <c r="G25" s="183">
        <v>25</v>
      </c>
      <c r="H25" s="182" t="s">
        <v>653</v>
      </c>
      <c r="I25" s="182" t="s">
        <v>652</v>
      </c>
      <c r="J25" s="182" t="s">
        <v>635</v>
      </c>
      <c r="K25" s="182" t="s">
        <v>651</v>
      </c>
      <c r="L25" s="216" t="s">
        <v>380</v>
      </c>
    </row>
    <row r="26" spans="1:12" s="184" customFormat="1" x14ac:dyDescent="0.2">
      <c r="A26" s="182" t="s">
        <v>159</v>
      </c>
      <c r="B26" s="182" t="s">
        <v>119</v>
      </c>
      <c r="C26" s="182" t="s">
        <v>42</v>
      </c>
      <c r="D26" s="182" t="s">
        <v>244</v>
      </c>
      <c r="E26" s="216" t="s">
        <v>380</v>
      </c>
      <c r="F26" s="107">
        <v>26</v>
      </c>
      <c r="G26" s="183">
        <v>26</v>
      </c>
      <c r="H26" s="182" t="s">
        <v>650</v>
      </c>
      <c r="I26" s="182" t="s">
        <v>443</v>
      </c>
      <c r="J26" s="182" t="s">
        <v>635</v>
      </c>
      <c r="K26" s="182" t="s">
        <v>649</v>
      </c>
      <c r="L26" s="216" t="s">
        <v>380</v>
      </c>
    </row>
    <row r="27" spans="1:12" s="184" customFormat="1" x14ac:dyDescent="0.2">
      <c r="A27" s="182" t="s">
        <v>1236</v>
      </c>
      <c r="B27" s="182" t="s">
        <v>1237</v>
      </c>
      <c r="C27" s="182" t="s">
        <v>42</v>
      </c>
      <c r="D27" s="182" t="s">
        <v>1238</v>
      </c>
      <c r="E27" s="216" t="s">
        <v>380</v>
      </c>
      <c r="F27" s="107">
        <v>27</v>
      </c>
      <c r="G27" s="183">
        <v>27</v>
      </c>
      <c r="H27" s="182" t="s">
        <v>648</v>
      </c>
      <c r="I27" s="182" t="s">
        <v>647</v>
      </c>
      <c r="J27" s="182" t="s">
        <v>635</v>
      </c>
      <c r="K27" s="182" t="s">
        <v>646</v>
      </c>
      <c r="L27" s="216" t="s">
        <v>380</v>
      </c>
    </row>
    <row r="28" spans="1:12" s="184" customFormat="1" x14ac:dyDescent="0.2">
      <c r="A28" s="182" t="s">
        <v>1423</v>
      </c>
      <c r="B28" s="182" t="s">
        <v>1312</v>
      </c>
      <c r="C28" s="182" t="s">
        <v>42</v>
      </c>
      <c r="D28" s="182" t="s">
        <v>1424</v>
      </c>
      <c r="E28" s="216" t="s">
        <v>380</v>
      </c>
      <c r="F28" s="107">
        <v>28</v>
      </c>
      <c r="G28" s="183">
        <v>28</v>
      </c>
      <c r="H28" s="182" t="s">
        <v>645</v>
      </c>
      <c r="I28" s="182" t="s">
        <v>644</v>
      </c>
      <c r="J28" s="182" t="s">
        <v>635</v>
      </c>
      <c r="K28" s="182" t="s">
        <v>643</v>
      </c>
      <c r="L28" s="216" t="s">
        <v>380</v>
      </c>
    </row>
    <row r="29" spans="1:12" s="184" customFormat="1" x14ac:dyDescent="0.2">
      <c r="A29" s="182" t="s">
        <v>677</v>
      </c>
      <c r="B29" s="182" t="s">
        <v>678</v>
      </c>
      <c r="C29" s="182" t="s">
        <v>40</v>
      </c>
      <c r="D29" s="182" t="s">
        <v>679</v>
      </c>
      <c r="E29" s="216" t="s">
        <v>380</v>
      </c>
      <c r="F29" s="107">
        <v>29</v>
      </c>
      <c r="G29" s="183">
        <v>29</v>
      </c>
      <c r="H29" s="182" t="s">
        <v>642</v>
      </c>
      <c r="I29" s="182" t="s">
        <v>21</v>
      </c>
      <c r="J29" s="182" t="s">
        <v>635</v>
      </c>
      <c r="K29" s="182" t="s">
        <v>641</v>
      </c>
      <c r="L29" s="216" t="s">
        <v>380</v>
      </c>
    </row>
    <row r="30" spans="1:12" s="184" customFormat="1" x14ac:dyDescent="0.2">
      <c r="A30" s="182" t="s">
        <v>680</v>
      </c>
      <c r="B30" s="182" t="s">
        <v>20</v>
      </c>
      <c r="C30" s="182" t="s">
        <v>40</v>
      </c>
      <c r="D30" s="182" t="s">
        <v>681</v>
      </c>
      <c r="E30" s="216" t="s">
        <v>380</v>
      </c>
      <c r="F30" s="107">
        <v>30</v>
      </c>
      <c r="G30" s="183">
        <v>30</v>
      </c>
      <c r="H30" s="182" t="s">
        <v>640</v>
      </c>
      <c r="I30" s="182" t="s">
        <v>639</v>
      </c>
      <c r="J30" s="182" t="s">
        <v>635</v>
      </c>
      <c r="K30" s="182" t="s">
        <v>638</v>
      </c>
      <c r="L30" s="216" t="s">
        <v>380</v>
      </c>
    </row>
    <row r="31" spans="1:12" s="184" customFormat="1" x14ac:dyDescent="0.2">
      <c r="A31" s="182" t="s">
        <v>297</v>
      </c>
      <c r="B31" s="182" t="s">
        <v>138</v>
      </c>
      <c r="C31" s="182" t="s">
        <v>40</v>
      </c>
      <c r="D31" s="182" t="s">
        <v>298</v>
      </c>
      <c r="E31" s="216" t="s">
        <v>380</v>
      </c>
      <c r="F31" s="107">
        <v>31</v>
      </c>
      <c r="G31" s="183">
        <v>31</v>
      </c>
      <c r="H31" s="182" t="s">
        <v>637</v>
      </c>
      <c r="I31" s="182" t="s">
        <v>636</v>
      </c>
      <c r="J31" s="182" t="s">
        <v>635</v>
      </c>
      <c r="K31" s="182" t="s">
        <v>634</v>
      </c>
      <c r="L31" s="216" t="s">
        <v>380</v>
      </c>
    </row>
    <row r="32" spans="1:12" s="184" customFormat="1" x14ac:dyDescent="0.2">
      <c r="A32" s="182" t="s">
        <v>682</v>
      </c>
      <c r="B32" s="182" t="s">
        <v>683</v>
      </c>
      <c r="C32" s="182" t="s">
        <v>40</v>
      </c>
      <c r="D32" s="182" t="s">
        <v>684</v>
      </c>
      <c r="E32" s="216" t="s">
        <v>380</v>
      </c>
      <c r="F32" s="107">
        <v>32</v>
      </c>
      <c r="G32" s="183">
        <v>32</v>
      </c>
      <c r="H32" s="182" t="s">
        <v>633</v>
      </c>
      <c r="I32" s="182" t="s">
        <v>632</v>
      </c>
      <c r="J32" s="182" t="s">
        <v>631</v>
      </c>
      <c r="K32" s="182" t="s">
        <v>630</v>
      </c>
      <c r="L32" s="216" t="s">
        <v>380</v>
      </c>
    </row>
    <row r="33" spans="1:12" s="184" customFormat="1" x14ac:dyDescent="0.2">
      <c r="A33" s="182" t="s">
        <v>1245</v>
      </c>
      <c r="B33" s="182" t="s">
        <v>1246</v>
      </c>
      <c r="C33" s="182" t="s">
        <v>40</v>
      </c>
      <c r="D33" s="182" t="s">
        <v>1247</v>
      </c>
      <c r="E33" s="216" t="s">
        <v>380</v>
      </c>
      <c r="F33" s="107">
        <v>33</v>
      </c>
      <c r="G33" s="183">
        <v>33</v>
      </c>
      <c r="H33" s="182" t="s">
        <v>629</v>
      </c>
      <c r="I33" s="182" t="s">
        <v>93</v>
      </c>
      <c r="J33" s="182" t="s">
        <v>41</v>
      </c>
      <c r="K33" s="182" t="s">
        <v>628</v>
      </c>
      <c r="L33" s="216" t="s">
        <v>380</v>
      </c>
    </row>
    <row r="34" spans="1:12" s="184" customFormat="1" x14ac:dyDescent="0.2">
      <c r="A34" s="182" t="s">
        <v>320</v>
      </c>
      <c r="B34" s="182" t="s">
        <v>175</v>
      </c>
      <c r="C34" s="182" t="s">
        <v>40</v>
      </c>
      <c r="D34" s="182" t="s">
        <v>321</v>
      </c>
      <c r="E34" s="216" t="s">
        <v>380</v>
      </c>
      <c r="F34" s="107">
        <v>34</v>
      </c>
      <c r="G34" s="183">
        <v>34</v>
      </c>
      <c r="H34" s="182" t="s">
        <v>198</v>
      </c>
      <c r="I34" s="182" t="s">
        <v>147</v>
      </c>
      <c r="J34" s="182" t="s">
        <v>39</v>
      </c>
      <c r="K34" s="182" t="s">
        <v>199</v>
      </c>
      <c r="L34" s="216" t="s">
        <v>380</v>
      </c>
    </row>
    <row r="35" spans="1:12" s="184" customFormat="1" x14ac:dyDescent="0.2">
      <c r="A35" s="182" t="s">
        <v>1248</v>
      </c>
      <c r="B35" s="182" t="s">
        <v>1249</v>
      </c>
      <c r="C35" s="182" t="s">
        <v>40</v>
      </c>
      <c r="D35" s="182" t="s">
        <v>1250</v>
      </c>
      <c r="E35" s="216" t="s">
        <v>380</v>
      </c>
      <c r="F35" s="107">
        <v>35</v>
      </c>
      <c r="G35" s="183">
        <v>35</v>
      </c>
      <c r="H35" s="182" t="s">
        <v>165</v>
      </c>
      <c r="I35" s="182" t="s">
        <v>166</v>
      </c>
      <c r="J35" s="182" t="s">
        <v>39</v>
      </c>
      <c r="K35" s="182" t="s">
        <v>258</v>
      </c>
      <c r="L35" s="216" t="s">
        <v>380</v>
      </c>
    </row>
    <row r="36" spans="1:12" s="184" customFormat="1" x14ac:dyDescent="0.2">
      <c r="A36" s="182" t="s">
        <v>685</v>
      </c>
      <c r="B36" s="182" t="s">
        <v>58</v>
      </c>
      <c r="C36" s="182" t="s">
        <v>40</v>
      </c>
      <c r="D36" s="182" t="s">
        <v>686</v>
      </c>
      <c r="E36" s="216" t="s">
        <v>380</v>
      </c>
      <c r="F36" s="107">
        <v>36</v>
      </c>
      <c r="G36" s="183">
        <v>36</v>
      </c>
      <c r="H36" s="182" t="s">
        <v>627</v>
      </c>
      <c r="I36" s="182" t="s">
        <v>626</v>
      </c>
      <c r="J36" s="182" t="s">
        <v>39</v>
      </c>
      <c r="K36" s="182" t="s">
        <v>625</v>
      </c>
      <c r="L36" s="216" t="s">
        <v>380</v>
      </c>
    </row>
    <row r="37" spans="1:12" s="184" customFormat="1" x14ac:dyDescent="0.2">
      <c r="A37" s="182" t="s">
        <v>227</v>
      </c>
      <c r="B37" s="182" t="s">
        <v>52</v>
      </c>
      <c r="C37" s="182" t="s">
        <v>40</v>
      </c>
      <c r="D37" s="182" t="s">
        <v>228</v>
      </c>
      <c r="E37" s="216" t="s">
        <v>380</v>
      </c>
      <c r="F37" s="107">
        <v>37</v>
      </c>
      <c r="G37" s="183">
        <v>37</v>
      </c>
      <c r="H37" s="182" t="s">
        <v>624</v>
      </c>
      <c r="I37" s="182" t="s">
        <v>623</v>
      </c>
      <c r="J37" s="182" t="s">
        <v>39</v>
      </c>
      <c r="K37" s="182" t="s">
        <v>622</v>
      </c>
      <c r="L37" s="216" t="s">
        <v>380</v>
      </c>
    </row>
    <row r="38" spans="1:12" s="184" customFormat="1" x14ac:dyDescent="0.2">
      <c r="A38" s="182" t="s">
        <v>687</v>
      </c>
      <c r="B38" s="182" t="s">
        <v>688</v>
      </c>
      <c r="C38" s="182" t="s">
        <v>40</v>
      </c>
      <c r="D38" s="182" t="s">
        <v>689</v>
      </c>
      <c r="E38" s="216" t="s">
        <v>380</v>
      </c>
      <c r="F38" s="107">
        <v>38</v>
      </c>
      <c r="G38" s="183">
        <v>38</v>
      </c>
      <c r="H38" s="182" t="s">
        <v>1410</v>
      </c>
      <c r="I38" s="182" t="s">
        <v>53</v>
      </c>
      <c r="J38" s="182" t="s">
        <v>39</v>
      </c>
      <c r="K38" s="182" t="s">
        <v>1411</v>
      </c>
      <c r="L38" s="216" t="s">
        <v>380</v>
      </c>
    </row>
    <row r="39" spans="1:12" s="184" customFormat="1" x14ac:dyDescent="0.2">
      <c r="A39" s="182" t="s">
        <v>690</v>
      </c>
      <c r="B39" s="182" t="s">
        <v>107</v>
      </c>
      <c r="C39" s="182" t="s">
        <v>40</v>
      </c>
      <c r="D39" s="182" t="s">
        <v>691</v>
      </c>
      <c r="E39" s="216" t="s">
        <v>380</v>
      </c>
      <c r="F39" s="107">
        <v>39</v>
      </c>
      <c r="G39" s="183">
        <v>39</v>
      </c>
      <c r="H39" s="182" t="s">
        <v>621</v>
      </c>
      <c r="I39" s="182" t="s">
        <v>620</v>
      </c>
      <c r="J39" s="182" t="s">
        <v>39</v>
      </c>
      <c r="K39" s="182" t="s">
        <v>619</v>
      </c>
      <c r="L39" s="216" t="s">
        <v>380</v>
      </c>
    </row>
    <row r="40" spans="1:12" s="184" customFormat="1" x14ac:dyDescent="0.2">
      <c r="A40" s="182" t="s">
        <v>692</v>
      </c>
      <c r="B40" s="182" t="s">
        <v>693</v>
      </c>
      <c r="C40" s="182" t="s">
        <v>40</v>
      </c>
      <c r="D40" s="182" t="s">
        <v>694</v>
      </c>
      <c r="E40" s="216" t="s">
        <v>380</v>
      </c>
      <c r="F40" s="107">
        <v>40</v>
      </c>
      <c r="G40" s="183">
        <v>40</v>
      </c>
      <c r="H40" s="182" t="s">
        <v>618</v>
      </c>
      <c r="I40" s="182" t="s">
        <v>144</v>
      </c>
      <c r="J40" s="182" t="s">
        <v>39</v>
      </c>
      <c r="K40" s="182" t="s">
        <v>617</v>
      </c>
      <c r="L40" s="216" t="s">
        <v>380</v>
      </c>
    </row>
    <row r="41" spans="1:12" s="184" customFormat="1" x14ac:dyDescent="0.2">
      <c r="A41" s="182" t="s">
        <v>695</v>
      </c>
      <c r="B41" s="182" t="s">
        <v>696</v>
      </c>
      <c r="C41" s="182" t="s">
        <v>40</v>
      </c>
      <c r="D41" s="182" t="s">
        <v>697</v>
      </c>
      <c r="E41" s="216" t="s">
        <v>380</v>
      </c>
      <c r="F41" s="107">
        <v>41</v>
      </c>
      <c r="G41" s="183">
        <v>41</v>
      </c>
      <c r="H41" s="182" t="s">
        <v>286</v>
      </c>
      <c r="I41" s="182" t="s">
        <v>287</v>
      </c>
      <c r="J41" s="182" t="s">
        <v>39</v>
      </c>
      <c r="K41" s="182" t="s">
        <v>288</v>
      </c>
      <c r="L41" s="216" t="s">
        <v>380</v>
      </c>
    </row>
    <row r="42" spans="1:12" s="184" customFormat="1" x14ac:dyDescent="0.2">
      <c r="A42" s="182" t="s">
        <v>698</v>
      </c>
      <c r="B42" s="182" t="s">
        <v>699</v>
      </c>
      <c r="C42" s="182" t="s">
        <v>40</v>
      </c>
      <c r="D42" s="182" t="s">
        <v>700</v>
      </c>
      <c r="E42" s="216" t="s">
        <v>380</v>
      </c>
      <c r="F42" s="107">
        <v>42</v>
      </c>
      <c r="G42" s="183">
        <v>42</v>
      </c>
      <c r="H42" s="182" t="s">
        <v>616</v>
      </c>
      <c r="I42" s="182" t="s">
        <v>615</v>
      </c>
      <c r="J42" s="182" t="s">
        <v>115</v>
      </c>
      <c r="K42" s="182" t="s">
        <v>614</v>
      </c>
      <c r="L42" s="216" t="s">
        <v>380</v>
      </c>
    </row>
    <row r="43" spans="1:12" s="184" customFormat="1" x14ac:dyDescent="0.2">
      <c r="A43" s="182" t="s">
        <v>701</v>
      </c>
      <c r="B43" s="182" t="s">
        <v>702</v>
      </c>
      <c r="C43" s="182" t="s">
        <v>40</v>
      </c>
      <c r="D43" s="182" t="s">
        <v>703</v>
      </c>
      <c r="E43" s="216" t="s">
        <v>380</v>
      </c>
      <c r="F43" s="107">
        <v>43</v>
      </c>
      <c r="G43" s="183">
        <v>43</v>
      </c>
      <c r="H43" s="182" t="s">
        <v>195</v>
      </c>
      <c r="I43" s="182" t="s">
        <v>196</v>
      </c>
      <c r="J43" s="182" t="s">
        <v>115</v>
      </c>
      <c r="K43" s="182" t="s">
        <v>197</v>
      </c>
      <c r="L43" s="216" t="s">
        <v>380</v>
      </c>
    </row>
    <row r="44" spans="1:12" s="184" customFormat="1" x14ac:dyDescent="0.2">
      <c r="A44" s="182" t="s">
        <v>1425</v>
      </c>
      <c r="B44" s="182" t="s">
        <v>1426</v>
      </c>
      <c r="C44" s="182" t="s">
        <v>635</v>
      </c>
      <c r="D44" s="182" t="s">
        <v>1427</v>
      </c>
      <c r="E44" s="216" t="s">
        <v>380</v>
      </c>
      <c r="F44" s="107">
        <v>44</v>
      </c>
      <c r="G44" s="183">
        <v>44</v>
      </c>
      <c r="H44" s="182" t="s">
        <v>613</v>
      </c>
      <c r="I44" s="182" t="s">
        <v>612</v>
      </c>
      <c r="J44" s="182" t="s">
        <v>48</v>
      </c>
      <c r="K44" s="182" t="s">
        <v>611</v>
      </c>
      <c r="L44" s="216" t="s">
        <v>380</v>
      </c>
    </row>
    <row r="45" spans="1:12" s="184" customFormat="1" x14ac:dyDescent="0.2">
      <c r="A45" s="182" t="s">
        <v>704</v>
      </c>
      <c r="B45" s="182" t="s">
        <v>705</v>
      </c>
      <c r="C45" s="182" t="s">
        <v>635</v>
      </c>
      <c r="D45" s="182" t="s">
        <v>706</v>
      </c>
      <c r="E45" s="216" t="s">
        <v>380</v>
      </c>
      <c r="F45" s="107">
        <v>45</v>
      </c>
      <c r="G45" s="183">
        <v>45</v>
      </c>
      <c r="H45" s="182" t="s">
        <v>610</v>
      </c>
      <c r="I45" s="182" t="s">
        <v>609</v>
      </c>
      <c r="J45" s="182" t="s">
        <v>48</v>
      </c>
      <c r="K45" s="182" t="s">
        <v>608</v>
      </c>
      <c r="L45" s="216" t="s">
        <v>380</v>
      </c>
    </row>
    <row r="46" spans="1:12" s="184" customFormat="1" x14ac:dyDescent="0.2">
      <c r="A46" s="182" t="s">
        <v>707</v>
      </c>
      <c r="B46" s="182" t="s">
        <v>708</v>
      </c>
      <c r="C46" s="182" t="s">
        <v>635</v>
      </c>
      <c r="D46" s="182" t="s">
        <v>709</v>
      </c>
      <c r="E46" s="216" t="s">
        <v>380</v>
      </c>
      <c r="F46" s="107">
        <v>46</v>
      </c>
      <c r="G46" s="183">
        <v>46</v>
      </c>
      <c r="H46" s="182" t="s">
        <v>607</v>
      </c>
      <c r="I46" s="182" t="s">
        <v>606</v>
      </c>
      <c r="J46" s="182" t="s">
        <v>48</v>
      </c>
      <c r="K46" s="182" t="s">
        <v>605</v>
      </c>
      <c r="L46" s="216" t="s">
        <v>380</v>
      </c>
    </row>
    <row r="47" spans="1:12" s="184" customFormat="1" x14ac:dyDescent="0.2">
      <c r="A47" s="182" t="s">
        <v>710</v>
      </c>
      <c r="B47" s="182" t="s">
        <v>711</v>
      </c>
      <c r="C47" s="182" t="s">
        <v>635</v>
      </c>
      <c r="D47" s="182" t="s">
        <v>712</v>
      </c>
      <c r="E47" s="216" t="s">
        <v>380</v>
      </c>
      <c r="F47" s="107">
        <v>47</v>
      </c>
      <c r="G47" s="183">
        <v>47</v>
      </c>
      <c r="H47" s="182" t="s">
        <v>1137</v>
      </c>
      <c r="I47" s="182" t="s">
        <v>1253</v>
      </c>
      <c r="J47" s="182" t="s">
        <v>48</v>
      </c>
      <c r="K47" s="182" t="s">
        <v>1139</v>
      </c>
      <c r="L47" s="216" t="s">
        <v>380</v>
      </c>
    </row>
    <row r="48" spans="1:12" s="184" customFormat="1" x14ac:dyDescent="0.2">
      <c r="A48" s="182" t="s">
        <v>1251</v>
      </c>
      <c r="B48" s="182" t="s">
        <v>816</v>
      </c>
      <c r="C48" s="182" t="s">
        <v>635</v>
      </c>
      <c r="D48" s="182" t="s">
        <v>1252</v>
      </c>
      <c r="E48" s="216" t="s">
        <v>380</v>
      </c>
      <c r="F48" s="107">
        <v>48</v>
      </c>
      <c r="G48" s="183">
        <v>48</v>
      </c>
      <c r="H48" s="182" t="s">
        <v>604</v>
      </c>
      <c r="I48" s="182" t="s">
        <v>146</v>
      </c>
      <c r="J48" s="182" t="s">
        <v>48</v>
      </c>
      <c r="K48" s="182" t="s">
        <v>603</v>
      </c>
      <c r="L48" s="216" t="s">
        <v>380</v>
      </c>
    </row>
    <row r="49" spans="1:12" s="184" customFormat="1" x14ac:dyDescent="0.2">
      <c r="A49" s="182" t="s">
        <v>713</v>
      </c>
      <c r="B49" s="182" t="s">
        <v>137</v>
      </c>
      <c r="C49" s="182" t="s">
        <v>635</v>
      </c>
      <c r="D49" s="182" t="s">
        <v>714</v>
      </c>
      <c r="E49" s="216" t="s">
        <v>380</v>
      </c>
      <c r="F49" s="107">
        <v>49</v>
      </c>
      <c r="G49" s="183">
        <v>49</v>
      </c>
      <c r="H49" s="182" t="s">
        <v>1254</v>
      </c>
      <c r="I49" s="182" t="s">
        <v>66</v>
      </c>
      <c r="J49" s="182" t="s">
        <v>48</v>
      </c>
      <c r="K49" s="182" t="s">
        <v>1255</v>
      </c>
      <c r="L49" s="216" t="s">
        <v>380</v>
      </c>
    </row>
    <row r="50" spans="1:12" s="184" customFormat="1" x14ac:dyDescent="0.2">
      <c r="A50" s="182" t="s">
        <v>715</v>
      </c>
      <c r="B50" s="182" t="s">
        <v>716</v>
      </c>
      <c r="C50" s="182" t="s">
        <v>635</v>
      </c>
      <c r="D50" s="182" t="s">
        <v>717</v>
      </c>
      <c r="E50" s="216" t="s">
        <v>380</v>
      </c>
      <c r="F50" s="107">
        <v>50</v>
      </c>
      <c r="G50" s="183">
        <v>50</v>
      </c>
      <c r="H50" s="182" t="s">
        <v>602</v>
      </c>
      <c r="I50" s="182" t="s">
        <v>601</v>
      </c>
      <c r="J50" s="182" t="s">
        <v>48</v>
      </c>
      <c r="K50" s="182" t="s">
        <v>600</v>
      </c>
      <c r="L50" s="216" t="s">
        <v>380</v>
      </c>
    </row>
    <row r="51" spans="1:12" s="184" customFormat="1" x14ac:dyDescent="0.2">
      <c r="A51" s="182" t="s">
        <v>718</v>
      </c>
      <c r="B51" s="182" t="s">
        <v>719</v>
      </c>
      <c r="C51" s="182" t="s">
        <v>635</v>
      </c>
      <c r="D51" s="182" t="s">
        <v>720</v>
      </c>
      <c r="E51" s="216" t="s">
        <v>380</v>
      </c>
      <c r="F51" s="107">
        <v>51</v>
      </c>
      <c r="G51" s="183">
        <v>51</v>
      </c>
      <c r="H51" s="182" t="s">
        <v>599</v>
      </c>
      <c r="I51" s="182" t="s">
        <v>598</v>
      </c>
      <c r="J51" s="182" t="s">
        <v>48</v>
      </c>
      <c r="K51" s="182" t="s">
        <v>597</v>
      </c>
      <c r="L51" s="216" t="s">
        <v>380</v>
      </c>
    </row>
    <row r="52" spans="1:12" s="184" customFormat="1" x14ac:dyDescent="0.2">
      <c r="A52" s="182" t="s">
        <v>721</v>
      </c>
      <c r="B52" s="182" t="s">
        <v>722</v>
      </c>
      <c r="C52" s="182" t="s">
        <v>41</v>
      </c>
      <c r="D52" s="182" t="s">
        <v>723</v>
      </c>
      <c r="E52" s="216" t="s">
        <v>380</v>
      </c>
      <c r="F52" s="107">
        <v>52</v>
      </c>
      <c r="G52" s="183">
        <v>52</v>
      </c>
      <c r="H52" s="182" t="s">
        <v>596</v>
      </c>
      <c r="I52" s="182" t="s">
        <v>595</v>
      </c>
      <c r="J52" s="182" t="s">
        <v>48</v>
      </c>
      <c r="K52" s="182" t="s">
        <v>594</v>
      </c>
      <c r="L52" s="216" t="s">
        <v>380</v>
      </c>
    </row>
    <row r="53" spans="1:12" s="184" customFormat="1" x14ac:dyDescent="0.2">
      <c r="A53" s="182" t="s">
        <v>724</v>
      </c>
      <c r="B53" s="182" t="s">
        <v>725</v>
      </c>
      <c r="C53" s="182" t="s">
        <v>41</v>
      </c>
      <c r="D53" s="182" t="s">
        <v>726</v>
      </c>
      <c r="E53" s="216" t="s">
        <v>380</v>
      </c>
      <c r="F53" s="107">
        <v>53</v>
      </c>
      <c r="G53" s="183">
        <v>53</v>
      </c>
      <c r="H53" s="182" t="s">
        <v>593</v>
      </c>
      <c r="I53" s="182" t="s">
        <v>592</v>
      </c>
      <c r="J53" s="182" t="s">
        <v>48</v>
      </c>
      <c r="K53" s="182" t="s">
        <v>591</v>
      </c>
      <c r="L53" s="216" t="s">
        <v>380</v>
      </c>
    </row>
    <row r="54" spans="1:12" s="184" customFormat="1" x14ac:dyDescent="0.2">
      <c r="A54" s="182" t="s">
        <v>158</v>
      </c>
      <c r="B54" s="182" t="s">
        <v>45</v>
      </c>
      <c r="C54" s="182" t="s">
        <v>41</v>
      </c>
      <c r="D54" s="182" t="s">
        <v>236</v>
      </c>
      <c r="E54" s="216" t="s">
        <v>380</v>
      </c>
      <c r="F54" s="107">
        <v>54</v>
      </c>
      <c r="G54" s="183">
        <v>54</v>
      </c>
      <c r="H54" s="182" t="s">
        <v>590</v>
      </c>
      <c r="I54" s="182" t="s">
        <v>589</v>
      </c>
      <c r="J54" s="182" t="s">
        <v>48</v>
      </c>
      <c r="K54" s="182" t="s">
        <v>588</v>
      </c>
      <c r="L54" s="216" t="s">
        <v>380</v>
      </c>
    </row>
    <row r="55" spans="1:12" s="184" customFormat="1" x14ac:dyDescent="0.2">
      <c r="A55" s="182" t="s">
        <v>172</v>
      </c>
      <c r="B55" s="182" t="s">
        <v>52</v>
      </c>
      <c r="C55" s="182" t="s">
        <v>41</v>
      </c>
      <c r="D55" s="182" t="s">
        <v>357</v>
      </c>
      <c r="E55" s="216" t="s">
        <v>380</v>
      </c>
      <c r="F55" s="107">
        <v>55</v>
      </c>
      <c r="G55" s="183">
        <v>55</v>
      </c>
      <c r="H55" s="182" t="s">
        <v>1142</v>
      </c>
      <c r="I55" s="182" t="s">
        <v>1143</v>
      </c>
      <c r="J55" s="182" t="s">
        <v>48</v>
      </c>
      <c r="K55" s="182" t="s">
        <v>1144</v>
      </c>
      <c r="L55" s="216" t="s">
        <v>380</v>
      </c>
    </row>
    <row r="56" spans="1:12" s="184" customFormat="1" x14ac:dyDescent="0.2">
      <c r="A56" s="182" t="s">
        <v>247</v>
      </c>
      <c r="B56" s="182" t="s">
        <v>72</v>
      </c>
      <c r="C56" s="182" t="s">
        <v>41</v>
      </c>
      <c r="D56" s="182" t="s">
        <v>248</v>
      </c>
      <c r="E56" s="216" t="s">
        <v>380</v>
      </c>
      <c r="F56" s="107">
        <v>56</v>
      </c>
      <c r="G56" s="183">
        <v>56</v>
      </c>
      <c r="H56" s="182" t="s">
        <v>587</v>
      </c>
      <c r="I56" s="182" t="s">
        <v>586</v>
      </c>
      <c r="J56" s="182" t="s">
        <v>48</v>
      </c>
      <c r="K56" s="182" t="s">
        <v>585</v>
      </c>
      <c r="L56" s="216" t="s">
        <v>380</v>
      </c>
    </row>
    <row r="57" spans="1:12" s="184" customFormat="1" x14ac:dyDescent="0.2">
      <c r="A57" s="182" t="s">
        <v>368</v>
      </c>
      <c r="B57" s="182" t="s">
        <v>171</v>
      </c>
      <c r="C57" s="182" t="s">
        <v>41</v>
      </c>
      <c r="D57" s="182" t="s">
        <v>369</v>
      </c>
      <c r="E57" s="216" t="s">
        <v>380</v>
      </c>
      <c r="F57" s="107">
        <v>57</v>
      </c>
      <c r="G57" s="183">
        <v>57</v>
      </c>
      <c r="H57" s="182" t="s">
        <v>584</v>
      </c>
      <c r="I57" s="182" t="s">
        <v>583</v>
      </c>
      <c r="J57" s="182" t="s">
        <v>48</v>
      </c>
      <c r="K57" s="182" t="s">
        <v>582</v>
      </c>
      <c r="L57" s="216" t="s">
        <v>380</v>
      </c>
    </row>
    <row r="58" spans="1:12" s="184" customFormat="1" x14ac:dyDescent="0.2">
      <c r="A58" s="182" t="s">
        <v>727</v>
      </c>
      <c r="B58" s="182" t="s">
        <v>728</v>
      </c>
      <c r="C58" s="182" t="s">
        <v>39</v>
      </c>
      <c r="D58" s="182" t="s">
        <v>729</v>
      </c>
      <c r="E58" s="216" t="s">
        <v>380</v>
      </c>
      <c r="F58" s="107">
        <v>58</v>
      </c>
      <c r="G58" s="183">
        <v>58</v>
      </c>
      <c r="H58" s="182" t="s">
        <v>581</v>
      </c>
      <c r="I58" s="182" t="s">
        <v>580</v>
      </c>
      <c r="J58" s="182" t="s">
        <v>48</v>
      </c>
      <c r="K58" s="182" t="s">
        <v>579</v>
      </c>
      <c r="L58" s="216" t="s">
        <v>380</v>
      </c>
    </row>
    <row r="59" spans="1:12" s="184" customFormat="1" x14ac:dyDescent="0.2">
      <c r="A59" s="182" t="s">
        <v>730</v>
      </c>
      <c r="B59" s="182" t="s">
        <v>731</v>
      </c>
      <c r="C59" s="182" t="s">
        <v>39</v>
      </c>
      <c r="D59" s="182" t="s">
        <v>732</v>
      </c>
      <c r="E59" s="216" t="s">
        <v>380</v>
      </c>
      <c r="F59" s="107">
        <v>59</v>
      </c>
      <c r="G59" s="183">
        <v>59</v>
      </c>
      <c r="H59" s="182" t="s">
        <v>578</v>
      </c>
      <c r="I59" s="182" t="s">
        <v>577</v>
      </c>
      <c r="J59" s="182" t="s">
        <v>48</v>
      </c>
      <c r="K59" s="182" t="s">
        <v>576</v>
      </c>
      <c r="L59" s="216" t="s">
        <v>380</v>
      </c>
    </row>
    <row r="60" spans="1:12" s="184" customFormat="1" x14ac:dyDescent="0.2">
      <c r="A60" s="182" t="s">
        <v>733</v>
      </c>
      <c r="B60" s="182" t="s">
        <v>23</v>
      </c>
      <c r="C60" s="182" t="s">
        <v>39</v>
      </c>
      <c r="D60" s="182" t="s">
        <v>734</v>
      </c>
      <c r="E60" s="216" t="s">
        <v>380</v>
      </c>
      <c r="F60" s="107">
        <v>60</v>
      </c>
      <c r="G60" s="183">
        <v>60</v>
      </c>
      <c r="H60" s="182" t="s">
        <v>575</v>
      </c>
      <c r="I60" s="182" t="s">
        <v>574</v>
      </c>
      <c r="J60" s="182" t="s">
        <v>48</v>
      </c>
      <c r="K60" s="182" t="s">
        <v>573</v>
      </c>
      <c r="L60" s="216" t="s">
        <v>380</v>
      </c>
    </row>
    <row r="61" spans="1:12" s="184" customFormat="1" x14ac:dyDescent="0.2">
      <c r="A61" s="182" t="s">
        <v>101</v>
      </c>
      <c r="B61" s="182" t="s">
        <v>102</v>
      </c>
      <c r="C61" s="182" t="s">
        <v>39</v>
      </c>
      <c r="D61" s="182" t="s">
        <v>299</v>
      </c>
      <c r="E61" s="216" t="s">
        <v>380</v>
      </c>
      <c r="F61" s="107">
        <v>61</v>
      </c>
      <c r="G61" s="183">
        <v>61</v>
      </c>
      <c r="H61" s="182" t="s">
        <v>1256</v>
      </c>
      <c r="I61" s="182" t="s">
        <v>647</v>
      </c>
      <c r="J61" s="182" t="s">
        <v>48</v>
      </c>
      <c r="K61" s="182" t="s">
        <v>1257</v>
      </c>
      <c r="L61" s="216" t="s">
        <v>380</v>
      </c>
    </row>
    <row r="62" spans="1:12" s="184" customFormat="1" x14ac:dyDescent="0.2">
      <c r="A62" s="182" t="s">
        <v>735</v>
      </c>
      <c r="B62" s="182" t="s">
        <v>28</v>
      </c>
      <c r="C62" s="182" t="s">
        <v>39</v>
      </c>
      <c r="D62" s="182" t="s">
        <v>736</v>
      </c>
      <c r="E62" s="216" t="s">
        <v>380</v>
      </c>
      <c r="F62" s="107">
        <v>62</v>
      </c>
      <c r="G62" s="183">
        <v>62</v>
      </c>
      <c r="H62" s="182" t="s">
        <v>269</v>
      </c>
      <c r="I62" s="182" t="s">
        <v>270</v>
      </c>
      <c r="J62" s="182" t="s">
        <v>48</v>
      </c>
      <c r="K62" s="182" t="s">
        <v>271</v>
      </c>
      <c r="L62" s="216" t="s">
        <v>380</v>
      </c>
    </row>
    <row r="63" spans="1:12" s="184" customFormat="1" x14ac:dyDescent="0.2">
      <c r="A63" s="182" t="s">
        <v>1227</v>
      </c>
      <c r="B63" s="182" t="s">
        <v>1428</v>
      </c>
      <c r="C63" s="182" t="s">
        <v>39</v>
      </c>
      <c r="D63" s="182" t="s">
        <v>1429</v>
      </c>
      <c r="E63" s="216" t="s">
        <v>380</v>
      </c>
      <c r="F63" s="107">
        <v>63</v>
      </c>
      <c r="G63" s="183">
        <v>63</v>
      </c>
      <c r="H63" s="182" t="s">
        <v>572</v>
      </c>
      <c r="I63" s="182" t="s">
        <v>571</v>
      </c>
      <c r="J63" s="182" t="s">
        <v>48</v>
      </c>
      <c r="K63" s="182" t="s">
        <v>570</v>
      </c>
      <c r="L63" s="216" t="s">
        <v>380</v>
      </c>
    </row>
    <row r="64" spans="1:12" s="184" customFormat="1" x14ac:dyDescent="0.2">
      <c r="A64" s="182" t="s">
        <v>737</v>
      </c>
      <c r="B64" s="182" t="s">
        <v>738</v>
      </c>
      <c r="C64" s="182" t="s">
        <v>39</v>
      </c>
      <c r="D64" s="182" t="s">
        <v>739</v>
      </c>
      <c r="E64" s="216" t="s">
        <v>380</v>
      </c>
      <c r="F64" s="107">
        <v>64</v>
      </c>
      <c r="G64" s="183">
        <v>64</v>
      </c>
      <c r="H64" s="182" t="s">
        <v>209</v>
      </c>
      <c r="I64" s="182" t="s">
        <v>163</v>
      </c>
      <c r="J64" s="182" t="s">
        <v>48</v>
      </c>
      <c r="K64" s="182" t="s">
        <v>210</v>
      </c>
      <c r="L64" s="216" t="s">
        <v>380</v>
      </c>
    </row>
    <row r="65" spans="1:12" s="184" customFormat="1" x14ac:dyDescent="0.2">
      <c r="A65" s="182" t="s">
        <v>143</v>
      </c>
      <c r="B65" s="182" t="s">
        <v>316</v>
      </c>
      <c r="C65" s="182" t="s">
        <v>39</v>
      </c>
      <c r="D65" s="182" t="s">
        <v>317</v>
      </c>
      <c r="E65" s="216" t="s">
        <v>380</v>
      </c>
      <c r="F65" s="107">
        <v>65</v>
      </c>
      <c r="G65" s="183">
        <v>65</v>
      </c>
      <c r="H65" s="182" t="s">
        <v>1153</v>
      </c>
      <c r="I65" s="182" t="s">
        <v>1260</v>
      </c>
      <c r="J65" s="182" t="s">
        <v>48</v>
      </c>
      <c r="K65" s="182" t="s">
        <v>1155</v>
      </c>
      <c r="L65" s="216" t="s">
        <v>380</v>
      </c>
    </row>
    <row r="66" spans="1:12" s="184" customFormat="1" x14ac:dyDescent="0.2">
      <c r="A66" s="182" t="s">
        <v>740</v>
      </c>
      <c r="B66" s="182" t="s">
        <v>59</v>
      </c>
      <c r="C66" s="182" t="s">
        <v>39</v>
      </c>
      <c r="D66" s="182" t="s">
        <v>741</v>
      </c>
      <c r="E66" s="216" t="s">
        <v>380</v>
      </c>
      <c r="F66" s="107">
        <v>66</v>
      </c>
      <c r="G66" s="183">
        <v>66</v>
      </c>
      <c r="H66" s="182" t="s">
        <v>569</v>
      </c>
      <c r="I66" s="182" t="s">
        <v>568</v>
      </c>
      <c r="J66" s="182" t="s">
        <v>48</v>
      </c>
      <c r="K66" s="182" t="s">
        <v>567</v>
      </c>
      <c r="L66" s="216" t="s">
        <v>380</v>
      </c>
    </row>
    <row r="67" spans="1:12" s="184" customFormat="1" x14ac:dyDescent="0.2">
      <c r="A67" s="182" t="s">
        <v>742</v>
      </c>
      <c r="B67" s="182" t="s">
        <v>23</v>
      </c>
      <c r="C67" s="182" t="s">
        <v>39</v>
      </c>
      <c r="D67" s="182" t="s">
        <v>743</v>
      </c>
      <c r="E67" s="216" t="s">
        <v>380</v>
      </c>
      <c r="F67" s="107">
        <v>67</v>
      </c>
      <c r="G67" s="183">
        <v>67</v>
      </c>
      <c r="H67" s="182" t="s">
        <v>50</v>
      </c>
      <c r="I67" s="182" t="s">
        <v>179</v>
      </c>
      <c r="J67" s="182" t="s">
        <v>48</v>
      </c>
      <c r="K67" s="182" t="s">
        <v>274</v>
      </c>
      <c r="L67" s="216" t="s">
        <v>380</v>
      </c>
    </row>
    <row r="68" spans="1:12" s="184" customFormat="1" x14ac:dyDescent="0.2">
      <c r="A68" s="182" t="s">
        <v>150</v>
      </c>
      <c r="B68" s="182" t="s">
        <v>151</v>
      </c>
      <c r="C68" s="182" t="s">
        <v>39</v>
      </c>
      <c r="D68" s="182" t="s">
        <v>226</v>
      </c>
      <c r="E68" s="216" t="s">
        <v>380</v>
      </c>
      <c r="F68" s="107">
        <v>68</v>
      </c>
      <c r="G68" s="183">
        <v>68</v>
      </c>
      <c r="H68" s="182" t="s">
        <v>566</v>
      </c>
      <c r="I68" s="182" t="s">
        <v>565</v>
      </c>
      <c r="J68" s="182" t="s">
        <v>48</v>
      </c>
      <c r="K68" s="182" t="s">
        <v>564</v>
      </c>
      <c r="L68" s="216" t="s">
        <v>380</v>
      </c>
    </row>
    <row r="69" spans="1:12" s="184" customFormat="1" x14ac:dyDescent="0.2">
      <c r="A69" s="182" t="s">
        <v>85</v>
      </c>
      <c r="B69" s="182" t="s">
        <v>86</v>
      </c>
      <c r="C69" s="182" t="s">
        <v>39</v>
      </c>
      <c r="D69" s="182" t="s">
        <v>230</v>
      </c>
      <c r="E69" s="216" t="s">
        <v>380</v>
      </c>
      <c r="F69" s="107">
        <v>69</v>
      </c>
      <c r="G69" s="183">
        <v>69</v>
      </c>
      <c r="H69" s="182" t="s">
        <v>563</v>
      </c>
      <c r="I69" s="182" t="s">
        <v>145</v>
      </c>
      <c r="J69" s="182" t="s">
        <v>38</v>
      </c>
      <c r="K69" s="182" t="s">
        <v>562</v>
      </c>
      <c r="L69" s="216" t="s">
        <v>380</v>
      </c>
    </row>
    <row r="70" spans="1:12" s="184" customFormat="1" x14ac:dyDescent="0.2">
      <c r="A70" s="182" t="s">
        <v>744</v>
      </c>
      <c r="B70" s="182" t="s">
        <v>23</v>
      </c>
      <c r="C70" s="182" t="s">
        <v>39</v>
      </c>
      <c r="D70" s="182" t="s">
        <v>745</v>
      </c>
      <c r="E70" s="216" t="s">
        <v>380</v>
      </c>
      <c r="F70" s="107">
        <v>70</v>
      </c>
      <c r="G70" s="183">
        <v>70</v>
      </c>
      <c r="H70" s="182" t="s">
        <v>561</v>
      </c>
      <c r="I70" s="182" t="s">
        <v>560</v>
      </c>
      <c r="J70" s="182" t="s">
        <v>38</v>
      </c>
      <c r="K70" s="182" t="s">
        <v>559</v>
      </c>
      <c r="L70" s="216" t="s">
        <v>380</v>
      </c>
    </row>
    <row r="71" spans="1:12" s="184" customFormat="1" x14ac:dyDescent="0.2">
      <c r="A71" s="182" t="s">
        <v>746</v>
      </c>
      <c r="B71" s="182" t="s">
        <v>49</v>
      </c>
      <c r="C71" s="182" t="s">
        <v>39</v>
      </c>
      <c r="D71" s="182" t="s">
        <v>747</v>
      </c>
      <c r="E71" s="216" t="s">
        <v>380</v>
      </c>
      <c r="F71" s="107">
        <v>71</v>
      </c>
      <c r="G71" s="183">
        <v>71</v>
      </c>
      <c r="H71" s="182" t="s">
        <v>200</v>
      </c>
      <c r="I71" s="182" t="s">
        <v>43</v>
      </c>
      <c r="J71" s="182" t="s">
        <v>38</v>
      </c>
      <c r="K71" s="182" t="s">
        <v>201</v>
      </c>
      <c r="L71" s="216" t="s">
        <v>380</v>
      </c>
    </row>
    <row r="72" spans="1:12" s="184" customFormat="1" x14ac:dyDescent="0.2">
      <c r="A72" s="182" t="s">
        <v>34</v>
      </c>
      <c r="B72" s="182" t="s">
        <v>1258</v>
      </c>
      <c r="C72" s="182" t="s">
        <v>39</v>
      </c>
      <c r="D72" s="182" t="s">
        <v>1259</v>
      </c>
      <c r="E72" s="216" t="s">
        <v>380</v>
      </c>
      <c r="F72" s="107">
        <v>72</v>
      </c>
      <c r="G72" s="183">
        <v>72</v>
      </c>
      <c r="H72" s="182" t="s">
        <v>164</v>
      </c>
      <c r="I72" s="182" t="s">
        <v>263</v>
      </c>
      <c r="J72" s="182" t="s">
        <v>38</v>
      </c>
      <c r="K72" s="182" t="s">
        <v>264</v>
      </c>
      <c r="L72" s="216" t="s">
        <v>380</v>
      </c>
    </row>
    <row r="73" spans="1:12" s="184" customFormat="1" x14ac:dyDescent="0.2">
      <c r="A73" s="182" t="s">
        <v>348</v>
      </c>
      <c r="B73" s="182" t="s">
        <v>160</v>
      </c>
      <c r="C73" s="182" t="s">
        <v>39</v>
      </c>
      <c r="D73" s="182" t="s">
        <v>349</v>
      </c>
      <c r="E73" s="216" t="s">
        <v>380</v>
      </c>
      <c r="F73" s="107">
        <v>73</v>
      </c>
      <c r="G73" s="183">
        <v>73</v>
      </c>
      <c r="H73" s="182" t="s">
        <v>1412</v>
      </c>
      <c r="I73" s="182" t="s">
        <v>1413</v>
      </c>
      <c r="J73" s="182" t="s">
        <v>38</v>
      </c>
      <c r="K73" s="182" t="s">
        <v>1414</v>
      </c>
      <c r="L73" s="216" t="s">
        <v>380</v>
      </c>
    </row>
    <row r="74" spans="1:12" s="184" customFormat="1" x14ac:dyDescent="0.2">
      <c r="A74" s="182" t="s">
        <v>748</v>
      </c>
      <c r="B74" s="182" t="s">
        <v>749</v>
      </c>
      <c r="C74" s="182" t="s">
        <v>39</v>
      </c>
      <c r="D74" s="182" t="s">
        <v>750</v>
      </c>
      <c r="E74" s="216" t="s">
        <v>380</v>
      </c>
      <c r="F74" s="107">
        <v>74</v>
      </c>
      <c r="G74" s="183">
        <v>74</v>
      </c>
      <c r="H74" s="182" t="s">
        <v>558</v>
      </c>
      <c r="I74" s="182" t="s">
        <v>557</v>
      </c>
      <c r="J74" s="182" t="s">
        <v>38</v>
      </c>
      <c r="K74" s="182" t="s">
        <v>556</v>
      </c>
      <c r="L74" s="216" t="s">
        <v>380</v>
      </c>
    </row>
    <row r="75" spans="1:12" s="184" customFormat="1" x14ac:dyDescent="0.2">
      <c r="A75" s="182" t="s">
        <v>114</v>
      </c>
      <c r="B75" s="182" t="s">
        <v>60</v>
      </c>
      <c r="C75" s="182" t="s">
        <v>39</v>
      </c>
      <c r="D75" s="182" t="s">
        <v>356</v>
      </c>
      <c r="E75" s="216" t="s">
        <v>380</v>
      </c>
      <c r="F75" s="107">
        <v>75</v>
      </c>
      <c r="G75" s="183">
        <v>75</v>
      </c>
      <c r="H75" s="182" t="s">
        <v>555</v>
      </c>
      <c r="I75" s="182" t="s">
        <v>554</v>
      </c>
      <c r="J75" s="182" t="s">
        <v>38</v>
      </c>
      <c r="K75" s="182" t="s">
        <v>553</v>
      </c>
      <c r="L75" s="216" t="s">
        <v>380</v>
      </c>
    </row>
    <row r="76" spans="1:12" s="184" customFormat="1" x14ac:dyDescent="0.2">
      <c r="A76" s="182" t="s">
        <v>359</v>
      </c>
      <c r="B76" s="182" t="s">
        <v>59</v>
      </c>
      <c r="C76" s="182" t="s">
        <v>39</v>
      </c>
      <c r="D76" s="182" t="s">
        <v>360</v>
      </c>
      <c r="E76" s="216" t="s">
        <v>380</v>
      </c>
      <c r="F76" s="107">
        <v>76</v>
      </c>
      <c r="G76" s="183">
        <v>76</v>
      </c>
      <c r="H76" s="182" t="s">
        <v>552</v>
      </c>
      <c r="I76" s="182" t="s">
        <v>551</v>
      </c>
      <c r="J76" s="182" t="s">
        <v>38</v>
      </c>
      <c r="K76" s="182" t="s">
        <v>550</v>
      </c>
      <c r="L76" s="216" t="s">
        <v>380</v>
      </c>
    </row>
    <row r="77" spans="1:12" s="184" customFormat="1" x14ac:dyDescent="0.2">
      <c r="A77" s="182" t="s">
        <v>240</v>
      </c>
      <c r="B77" s="182" t="s">
        <v>241</v>
      </c>
      <c r="C77" s="182" t="s">
        <v>39</v>
      </c>
      <c r="D77" s="182" t="s">
        <v>242</v>
      </c>
      <c r="E77" s="216" t="s">
        <v>380</v>
      </c>
      <c r="F77" s="107">
        <v>77</v>
      </c>
      <c r="G77" s="183">
        <v>77</v>
      </c>
      <c r="H77" s="182" t="s">
        <v>20</v>
      </c>
      <c r="I77" s="182" t="s">
        <v>549</v>
      </c>
      <c r="J77" s="182" t="s">
        <v>38</v>
      </c>
      <c r="K77" s="182" t="s">
        <v>283</v>
      </c>
      <c r="L77" s="216" t="s">
        <v>380</v>
      </c>
    </row>
    <row r="78" spans="1:12" s="184" customFormat="1" x14ac:dyDescent="0.2">
      <c r="A78" s="182" t="s">
        <v>364</v>
      </c>
      <c r="B78" s="182" t="s">
        <v>33</v>
      </c>
      <c r="C78" s="182" t="s">
        <v>39</v>
      </c>
      <c r="D78" s="182" t="s">
        <v>365</v>
      </c>
      <c r="E78" s="216" t="s">
        <v>380</v>
      </c>
      <c r="F78" s="107">
        <v>78</v>
      </c>
      <c r="G78" s="183">
        <v>78</v>
      </c>
      <c r="H78" s="182" t="s">
        <v>548</v>
      </c>
      <c r="I78" s="182" t="s">
        <v>547</v>
      </c>
      <c r="J78" s="182" t="s">
        <v>38</v>
      </c>
      <c r="K78" s="182" t="s">
        <v>546</v>
      </c>
      <c r="L78" s="216" t="s">
        <v>380</v>
      </c>
    </row>
    <row r="79" spans="1:12" s="184" customFormat="1" x14ac:dyDescent="0.2">
      <c r="A79" s="182" t="s">
        <v>751</v>
      </c>
      <c r="B79" s="182" t="s">
        <v>752</v>
      </c>
      <c r="C79" s="182" t="s">
        <v>39</v>
      </c>
      <c r="D79" s="182" t="s">
        <v>753</v>
      </c>
      <c r="E79" s="216" t="s">
        <v>380</v>
      </c>
      <c r="F79" s="107">
        <v>79</v>
      </c>
      <c r="G79" s="183">
        <v>79</v>
      </c>
      <c r="H79" s="182" t="s">
        <v>1135</v>
      </c>
      <c r="I79" s="182" t="s">
        <v>1145</v>
      </c>
      <c r="J79" s="182" t="s">
        <v>544</v>
      </c>
      <c r="K79" s="182" t="s">
        <v>1146</v>
      </c>
      <c r="L79" s="216" t="s">
        <v>380</v>
      </c>
    </row>
    <row r="80" spans="1:12" s="184" customFormat="1" x14ac:dyDescent="0.2">
      <c r="A80" s="182" t="s">
        <v>754</v>
      </c>
      <c r="B80" s="182" t="s">
        <v>755</v>
      </c>
      <c r="C80" s="182" t="s">
        <v>115</v>
      </c>
      <c r="D80" s="182" t="s">
        <v>756</v>
      </c>
      <c r="E80" s="216" t="s">
        <v>380</v>
      </c>
      <c r="F80" s="107">
        <v>80</v>
      </c>
      <c r="G80" s="183">
        <v>80</v>
      </c>
      <c r="H80" s="182" t="s">
        <v>128</v>
      </c>
      <c r="I80" s="182" t="s">
        <v>545</v>
      </c>
      <c r="J80" s="182" t="s">
        <v>544</v>
      </c>
      <c r="K80" s="182" t="s">
        <v>543</v>
      </c>
      <c r="L80" s="216" t="s">
        <v>380</v>
      </c>
    </row>
    <row r="81" spans="1:12" s="184" customFormat="1" x14ac:dyDescent="0.2">
      <c r="A81" s="182" t="s">
        <v>757</v>
      </c>
      <c r="B81" s="182" t="s">
        <v>33</v>
      </c>
      <c r="C81" s="182" t="s">
        <v>115</v>
      </c>
      <c r="D81" s="182" t="s">
        <v>758</v>
      </c>
      <c r="E81" s="216" t="s">
        <v>380</v>
      </c>
      <c r="F81" s="107">
        <v>81</v>
      </c>
      <c r="G81" s="183">
        <v>81</v>
      </c>
      <c r="H81" s="182" t="s">
        <v>1156</v>
      </c>
      <c r="I81" s="182" t="s">
        <v>395</v>
      </c>
      <c r="J81" s="182" t="s">
        <v>544</v>
      </c>
      <c r="K81" s="182" t="s">
        <v>1157</v>
      </c>
      <c r="L81" s="216" t="s">
        <v>380</v>
      </c>
    </row>
    <row r="82" spans="1:12" s="184" customFormat="1" x14ac:dyDescent="0.2">
      <c r="A82" s="182" t="s">
        <v>1162</v>
      </c>
      <c r="B82" s="182" t="s">
        <v>1163</v>
      </c>
      <c r="C82" s="182" t="s">
        <v>115</v>
      </c>
      <c r="D82" s="182" t="s">
        <v>1164</v>
      </c>
      <c r="E82" s="216" t="s">
        <v>380</v>
      </c>
      <c r="F82" s="107">
        <v>82</v>
      </c>
      <c r="G82" s="183">
        <v>82</v>
      </c>
      <c r="H82" s="182" t="s">
        <v>542</v>
      </c>
      <c r="I82" s="182" t="s">
        <v>81</v>
      </c>
      <c r="J82" s="182" t="s">
        <v>533</v>
      </c>
      <c r="K82" s="182" t="s">
        <v>541</v>
      </c>
      <c r="L82" s="216" t="s">
        <v>380</v>
      </c>
    </row>
    <row r="83" spans="1:12" s="184" customFormat="1" x14ac:dyDescent="0.2">
      <c r="A83" s="182" t="s">
        <v>759</v>
      </c>
      <c r="B83" s="182" t="s">
        <v>760</v>
      </c>
      <c r="C83" s="182" t="s">
        <v>115</v>
      </c>
      <c r="D83" s="182" t="s">
        <v>761</v>
      </c>
      <c r="E83" s="216" t="s">
        <v>380</v>
      </c>
      <c r="F83" s="107">
        <v>83</v>
      </c>
      <c r="G83" s="183">
        <v>83</v>
      </c>
      <c r="H83" s="182" t="s">
        <v>1261</v>
      </c>
      <c r="I83" s="182" t="s">
        <v>402</v>
      </c>
      <c r="J83" s="182" t="s">
        <v>533</v>
      </c>
      <c r="K83" s="182" t="s">
        <v>1262</v>
      </c>
      <c r="L83" s="216" t="s">
        <v>380</v>
      </c>
    </row>
    <row r="84" spans="1:12" s="184" customFormat="1" x14ac:dyDescent="0.2">
      <c r="A84" s="182" t="s">
        <v>762</v>
      </c>
      <c r="B84" s="182" t="s">
        <v>63</v>
      </c>
      <c r="C84" s="182" t="s">
        <v>48</v>
      </c>
      <c r="D84" s="182" t="s">
        <v>763</v>
      </c>
      <c r="E84" s="216" t="s">
        <v>380</v>
      </c>
      <c r="F84" s="107">
        <v>84</v>
      </c>
      <c r="G84" s="183">
        <v>84</v>
      </c>
      <c r="H84" s="182" t="s">
        <v>540</v>
      </c>
      <c r="I84" s="182" t="s">
        <v>440</v>
      </c>
      <c r="J84" s="182" t="s">
        <v>533</v>
      </c>
      <c r="K84" s="182" t="s">
        <v>539</v>
      </c>
      <c r="L84" s="216" t="s">
        <v>380</v>
      </c>
    </row>
    <row r="85" spans="1:12" s="184" customFormat="1" x14ac:dyDescent="0.2">
      <c r="A85" s="182" t="s">
        <v>764</v>
      </c>
      <c r="B85" s="182" t="s">
        <v>765</v>
      </c>
      <c r="C85" s="182" t="s">
        <v>48</v>
      </c>
      <c r="D85" s="182" t="s">
        <v>766</v>
      </c>
      <c r="E85" s="216" t="s">
        <v>380</v>
      </c>
      <c r="F85" s="107">
        <v>85</v>
      </c>
      <c r="G85" s="183">
        <v>85</v>
      </c>
      <c r="H85" s="182" t="s">
        <v>538</v>
      </c>
      <c r="I85" s="182" t="s">
        <v>537</v>
      </c>
      <c r="J85" s="182" t="s">
        <v>533</v>
      </c>
      <c r="K85" s="182" t="s">
        <v>536</v>
      </c>
      <c r="L85" s="216" t="s">
        <v>380</v>
      </c>
    </row>
    <row r="86" spans="1:12" s="184" customFormat="1" x14ac:dyDescent="0.2">
      <c r="A86" s="182" t="s">
        <v>767</v>
      </c>
      <c r="B86" s="182" t="s">
        <v>61</v>
      </c>
      <c r="C86" s="182" t="s">
        <v>48</v>
      </c>
      <c r="D86" s="182" t="s">
        <v>768</v>
      </c>
      <c r="E86" s="216" t="s">
        <v>380</v>
      </c>
      <c r="F86" s="107">
        <v>86</v>
      </c>
      <c r="G86" s="183">
        <v>86</v>
      </c>
      <c r="H86" s="182" t="s">
        <v>535</v>
      </c>
      <c r="I86" s="182" t="s">
        <v>534</v>
      </c>
      <c r="J86" s="182" t="s">
        <v>533</v>
      </c>
      <c r="K86" s="182" t="s">
        <v>532</v>
      </c>
      <c r="L86" s="216" t="s">
        <v>380</v>
      </c>
    </row>
    <row r="87" spans="1:12" s="184" customFormat="1" x14ac:dyDescent="0.2">
      <c r="A87" s="182" t="s">
        <v>769</v>
      </c>
      <c r="B87" s="182" t="s">
        <v>770</v>
      </c>
      <c r="C87" s="182" t="s">
        <v>48</v>
      </c>
      <c r="D87" s="182" t="s">
        <v>771</v>
      </c>
      <c r="E87" s="216" t="s">
        <v>380</v>
      </c>
      <c r="F87" s="107">
        <v>87</v>
      </c>
      <c r="G87" s="183">
        <v>87</v>
      </c>
      <c r="H87" s="182" t="s">
        <v>1415</v>
      </c>
      <c r="I87" s="182" t="s">
        <v>1416</v>
      </c>
      <c r="J87" s="182" t="s">
        <v>1417</v>
      </c>
      <c r="K87" s="182" t="s">
        <v>1418</v>
      </c>
      <c r="L87" s="216" t="s">
        <v>380</v>
      </c>
    </row>
    <row r="88" spans="1:12" s="184" customFormat="1" x14ac:dyDescent="0.2">
      <c r="A88" s="182" t="s">
        <v>772</v>
      </c>
      <c r="B88" s="182" t="s">
        <v>773</v>
      </c>
      <c r="C88" s="182" t="s">
        <v>48</v>
      </c>
      <c r="D88" s="182" t="s">
        <v>774</v>
      </c>
      <c r="E88" s="216" t="s">
        <v>380</v>
      </c>
      <c r="F88" s="107">
        <v>88</v>
      </c>
      <c r="G88" s="183">
        <v>88</v>
      </c>
      <c r="H88" s="182" t="s">
        <v>531</v>
      </c>
      <c r="I88" s="182" t="s">
        <v>530</v>
      </c>
      <c r="J88" s="182" t="s">
        <v>529</v>
      </c>
      <c r="K88" s="182" t="s">
        <v>528</v>
      </c>
      <c r="L88" s="216" t="s">
        <v>380</v>
      </c>
    </row>
    <row r="89" spans="1:12" s="184" customFormat="1" x14ac:dyDescent="0.2">
      <c r="A89" s="182" t="s">
        <v>775</v>
      </c>
      <c r="B89" s="182" t="s">
        <v>776</v>
      </c>
      <c r="C89" s="182" t="s">
        <v>48</v>
      </c>
      <c r="D89" s="182" t="s">
        <v>777</v>
      </c>
      <c r="E89" s="216" t="s">
        <v>380</v>
      </c>
      <c r="F89" s="107">
        <v>89</v>
      </c>
      <c r="G89" s="183">
        <v>89</v>
      </c>
      <c r="H89" s="182" t="s">
        <v>527</v>
      </c>
      <c r="I89" s="182" t="s">
        <v>443</v>
      </c>
      <c r="J89" s="182" t="s">
        <v>517</v>
      </c>
      <c r="K89" s="182" t="s">
        <v>526</v>
      </c>
      <c r="L89" s="216" t="s">
        <v>380</v>
      </c>
    </row>
    <row r="90" spans="1:12" s="184" customFormat="1" x14ac:dyDescent="0.2">
      <c r="A90" s="182" t="s">
        <v>963</v>
      </c>
      <c r="B90" s="182" t="s">
        <v>1228</v>
      </c>
      <c r="C90" s="182" t="s">
        <v>48</v>
      </c>
      <c r="D90" s="182" t="s">
        <v>1229</v>
      </c>
      <c r="E90" s="216" t="s">
        <v>380</v>
      </c>
      <c r="F90" s="107">
        <v>90</v>
      </c>
      <c r="G90" s="183">
        <v>90</v>
      </c>
      <c r="H90" s="182" t="s">
        <v>525</v>
      </c>
      <c r="I90" s="182" t="s">
        <v>524</v>
      </c>
      <c r="J90" s="182" t="s">
        <v>517</v>
      </c>
      <c r="K90" s="182" t="s">
        <v>523</v>
      </c>
      <c r="L90" s="216" t="s">
        <v>380</v>
      </c>
    </row>
    <row r="91" spans="1:12" s="184" customFormat="1" x14ac:dyDescent="0.2">
      <c r="A91" s="182" t="s">
        <v>778</v>
      </c>
      <c r="B91" s="182" t="s">
        <v>779</v>
      </c>
      <c r="C91" s="182" t="s">
        <v>48</v>
      </c>
      <c r="D91" s="182" t="s">
        <v>780</v>
      </c>
      <c r="E91" s="216" t="s">
        <v>380</v>
      </c>
      <c r="F91" s="107">
        <v>91</v>
      </c>
      <c r="G91" s="183">
        <v>91</v>
      </c>
      <c r="H91" s="182" t="s">
        <v>522</v>
      </c>
      <c r="I91" s="182" t="s">
        <v>521</v>
      </c>
      <c r="J91" s="182" t="s">
        <v>517</v>
      </c>
      <c r="K91" s="182" t="s">
        <v>520</v>
      </c>
      <c r="L91" s="216" t="s">
        <v>380</v>
      </c>
    </row>
    <row r="92" spans="1:12" s="184" customFormat="1" x14ac:dyDescent="0.2">
      <c r="A92" s="182" t="s">
        <v>781</v>
      </c>
      <c r="B92" s="182" t="s">
        <v>782</v>
      </c>
      <c r="C92" s="182" t="s">
        <v>48</v>
      </c>
      <c r="D92" s="182" t="s">
        <v>783</v>
      </c>
      <c r="E92" s="216" t="s">
        <v>380</v>
      </c>
      <c r="F92" s="107">
        <v>92</v>
      </c>
      <c r="G92" s="183">
        <v>92</v>
      </c>
      <c r="H92" s="182" t="s">
        <v>519</v>
      </c>
      <c r="I92" s="182" t="s">
        <v>518</v>
      </c>
      <c r="J92" s="182" t="s">
        <v>517</v>
      </c>
      <c r="K92" s="182" t="s">
        <v>516</v>
      </c>
      <c r="L92" s="216" t="s">
        <v>380</v>
      </c>
    </row>
    <row r="93" spans="1:12" s="184" customFormat="1" x14ac:dyDescent="0.2">
      <c r="A93" s="182" t="s">
        <v>784</v>
      </c>
      <c r="B93" s="182" t="s">
        <v>785</v>
      </c>
      <c r="C93" s="182" t="s">
        <v>48</v>
      </c>
      <c r="D93" s="182" t="s">
        <v>786</v>
      </c>
      <c r="E93" s="216" t="s">
        <v>380</v>
      </c>
      <c r="F93" s="107">
        <v>93</v>
      </c>
      <c r="G93" s="183">
        <v>93</v>
      </c>
      <c r="H93" s="182" t="s">
        <v>515</v>
      </c>
      <c r="I93" s="182" t="s">
        <v>43</v>
      </c>
      <c r="J93" s="182" t="s">
        <v>54</v>
      </c>
      <c r="K93" s="182" t="s">
        <v>514</v>
      </c>
      <c r="L93" s="216" t="s">
        <v>380</v>
      </c>
    </row>
    <row r="94" spans="1:12" s="184" customFormat="1" x14ac:dyDescent="0.2">
      <c r="A94" s="182" t="s">
        <v>790</v>
      </c>
      <c r="B94" s="182" t="s">
        <v>791</v>
      </c>
      <c r="C94" s="182" t="s">
        <v>48</v>
      </c>
      <c r="D94" s="182" t="s">
        <v>792</v>
      </c>
      <c r="E94" s="216" t="s">
        <v>380</v>
      </c>
      <c r="F94" s="107">
        <v>94</v>
      </c>
      <c r="G94" s="183">
        <v>94</v>
      </c>
      <c r="H94" s="182" t="s">
        <v>203</v>
      </c>
      <c r="I94" s="182" t="s">
        <v>81</v>
      </c>
      <c r="J94" s="182" t="s">
        <v>54</v>
      </c>
      <c r="K94" s="182" t="s">
        <v>204</v>
      </c>
      <c r="L94" s="216" t="s">
        <v>380</v>
      </c>
    </row>
    <row r="95" spans="1:12" s="184" customFormat="1" x14ac:dyDescent="0.2">
      <c r="A95" s="182" t="s">
        <v>793</v>
      </c>
      <c r="B95" s="182" t="s">
        <v>794</v>
      </c>
      <c r="C95" s="182" t="s">
        <v>48</v>
      </c>
      <c r="D95" s="182" t="s">
        <v>795</v>
      </c>
      <c r="E95" s="216" t="s">
        <v>380</v>
      </c>
      <c r="F95" s="107">
        <v>95</v>
      </c>
      <c r="G95" s="183">
        <v>95</v>
      </c>
      <c r="H95" s="182" t="s">
        <v>513</v>
      </c>
      <c r="I95" s="182" t="s">
        <v>512</v>
      </c>
      <c r="J95" s="182" t="s">
        <v>54</v>
      </c>
      <c r="K95" s="182" t="s">
        <v>511</v>
      </c>
      <c r="L95" s="216" t="s">
        <v>380</v>
      </c>
    </row>
    <row r="96" spans="1:12" s="184" customFormat="1" x14ac:dyDescent="0.2">
      <c r="A96" s="182" t="s">
        <v>173</v>
      </c>
      <c r="B96" s="182" t="s">
        <v>168</v>
      </c>
      <c r="C96" s="182" t="s">
        <v>48</v>
      </c>
      <c r="D96" s="182" t="s">
        <v>315</v>
      </c>
      <c r="E96" s="216" t="s">
        <v>380</v>
      </c>
      <c r="F96" s="107">
        <v>96</v>
      </c>
      <c r="G96" s="183">
        <v>96</v>
      </c>
      <c r="H96" s="182" t="s">
        <v>280</v>
      </c>
      <c r="I96" s="182" t="s">
        <v>51</v>
      </c>
      <c r="J96" s="182" t="s">
        <v>54</v>
      </c>
      <c r="K96" s="182" t="s">
        <v>281</v>
      </c>
      <c r="L96" s="216" t="s">
        <v>380</v>
      </c>
    </row>
    <row r="97" spans="1:12" s="184" customFormat="1" x14ac:dyDescent="0.2">
      <c r="A97" s="182" t="s">
        <v>796</v>
      </c>
      <c r="B97" s="182" t="s">
        <v>20</v>
      </c>
      <c r="C97" s="182" t="s">
        <v>48</v>
      </c>
      <c r="D97" s="182" t="s">
        <v>797</v>
      </c>
      <c r="E97" s="216" t="s">
        <v>380</v>
      </c>
      <c r="F97" s="107">
        <v>97</v>
      </c>
      <c r="G97" s="183">
        <v>97</v>
      </c>
      <c r="H97" s="182" t="s">
        <v>510</v>
      </c>
      <c r="I97" s="182" t="s">
        <v>509</v>
      </c>
      <c r="J97" s="182" t="s">
        <v>99</v>
      </c>
      <c r="K97" s="182" t="s">
        <v>508</v>
      </c>
      <c r="L97" s="216" t="s">
        <v>380</v>
      </c>
    </row>
    <row r="98" spans="1:12" s="184" customFormat="1" x14ac:dyDescent="0.2">
      <c r="A98" s="182" t="s">
        <v>798</v>
      </c>
      <c r="B98" s="182" t="s">
        <v>799</v>
      </c>
      <c r="C98" s="182" t="s">
        <v>48</v>
      </c>
      <c r="D98" s="182" t="s">
        <v>800</v>
      </c>
      <c r="E98" s="216" t="s">
        <v>380</v>
      </c>
      <c r="F98" s="107">
        <v>98</v>
      </c>
      <c r="G98" s="183">
        <v>98</v>
      </c>
      <c r="H98" s="182" t="s">
        <v>266</v>
      </c>
      <c r="I98" s="182" t="s">
        <v>144</v>
      </c>
      <c r="J98" s="182" t="s">
        <v>99</v>
      </c>
      <c r="K98" s="182" t="s">
        <v>267</v>
      </c>
      <c r="L98" s="216" t="s">
        <v>380</v>
      </c>
    </row>
    <row r="99" spans="1:12" s="184" customFormat="1" x14ac:dyDescent="0.2">
      <c r="A99" s="182" t="s">
        <v>801</v>
      </c>
      <c r="B99" s="182" t="s">
        <v>802</v>
      </c>
      <c r="C99" s="182" t="s">
        <v>48</v>
      </c>
      <c r="D99" s="182" t="s">
        <v>803</v>
      </c>
      <c r="E99" s="216" t="s">
        <v>380</v>
      </c>
      <c r="F99" s="107">
        <v>99</v>
      </c>
      <c r="G99" s="183">
        <v>99</v>
      </c>
      <c r="H99" s="182" t="s">
        <v>507</v>
      </c>
      <c r="I99" s="182" t="s">
        <v>506</v>
      </c>
      <c r="J99" s="182" t="s">
        <v>99</v>
      </c>
      <c r="K99" s="182" t="s">
        <v>505</v>
      </c>
      <c r="L99" s="216" t="s">
        <v>380</v>
      </c>
    </row>
    <row r="100" spans="1:12" s="184" customFormat="1" x14ac:dyDescent="0.2">
      <c r="A100" s="182" t="s">
        <v>804</v>
      </c>
      <c r="B100" s="182" t="s">
        <v>779</v>
      </c>
      <c r="C100" s="182" t="s">
        <v>48</v>
      </c>
      <c r="D100" s="182" t="s">
        <v>805</v>
      </c>
      <c r="E100" s="216" t="s">
        <v>380</v>
      </c>
      <c r="F100" s="107">
        <v>100</v>
      </c>
      <c r="G100" s="183">
        <v>100</v>
      </c>
      <c r="H100" s="182" t="s">
        <v>504</v>
      </c>
      <c r="I100" s="182" t="s">
        <v>43</v>
      </c>
      <c r="J100" s="182" t="s">
        <v>99</v>
      </c>
      <c r="K100" s="182" t="s">
        <v>503</v>
      </c>
      <c r="L100" s="216" t="s">
        <v>380</v>
      </c>
    </row>
    <row r="101" spans="1:12" s="184" customFormat="1" x14ac:dyDescent="0.2">
      <c r="A101" s="182" t="s">
        <v>337</v>
      </c>
      <c r="B101" s="182" t="s">
        <v>338</v>
      </c>
      <c r="C101" s="182" t="s">
        <v>48</v>
      </c>
      <c r="D101" s="182" t="s">
        <v>339</v>
      </c>
      <c r="E101" s="216" t="s">
        <v>380</v>
      </c>
      <c r="F101" s="107">
        <v>101</v>
      </c>
      <c r="G101" s="183">
        <v>101</v>
      </c>
      <c r="H101" s="182" t="s">
        <v>502</v>
      </c>
      <c r="I101" s="182" t="s">
        <v>501</v>
      </c>
      <c r="J101" s="182" t="s">
        <v>25</v>
      </c>
      <c r="K101" s="182" t="s">
        <v>500</v>
      </c>
      <c r="L101" s="216" t="s">
        <v>380</v>
      </c>
    </row>
    <row r="102" spans="1:12" s="184" customFormat="1" x14ac:dyDescent="0.2">
      <c r="A102" s="182" t="s">
        <v>806</v>
      </c>
      <c r="B102" s="182" t="s">
        <v>58</v>
      </c>
      <c r="C102" s="182" t="s">
        <v>48</v>
      </c>
      <c r="D102" s="182" t="s">
        <v>807</v>
      </c>
      <c r="E102" s="216" t="s">
        <v>380</v>
      </c>
      <c r="F102" s="107">
        <v>102</v>
      </c>
      <c r="G102" s="183">
        <v>102</v>
      </c>
      <c r="H102" s="182" t="s">
        <v>499</v>
      </c>
      <c r="I102" s="182" t="s">
        <v>498</v>
      </c>
      <c r="J102" s="182" t="s">
        <v>25</v>
      </c>
      <c r="K102" s="182" t="s">
        <v>497</v>
      </c>
      <c r="L102" s="216" t="s">
        <v>380</v>
      </c>
    </row>
    <row r="103" spans="1:12" s="184" customFormat="1" x14ac:dyDescent="0.2">
      <c r="A103" s="182" t="s">
        <v>64</v>
      </c>
      <c r="B103" s="182" t="s">
        <v>28</v>
      </c>
      <c r="C103" s="182" t="s">
        <v>48</v>
      </c>
      <c r="D103" s="182" t="s">
        <v>340</v>
      </c>
      <c r="E103" s="216" t="s">
        <v>380</v>
      </c>
      <c r="F103" s="107">
        <v>103</v>
      </c>
      <c r="G103" s="183">
        <v>103</v>
      </c>
      <c r="H103" s="182" t="s">
        <v>122</v>
      </c>
      <c r="I103" s="182" t="s">
        <v>66</v>
      </c>
      <c r="J103" s="182" t="s">
        <v>25</v>
      </c>
      <c r="K103" s="182" t="s">
        <v>249</v>
      </c>
      <c r="L103" s="216" t="s">
        <v>380</v>
      </c>
    </row>
    <row r="104" spans="1:12" s="184" customFormat="1" x14ac:dyDescent="0.2">
      <c r="A104" s="182" t="s">
        <v>343</v>
      </c>
      <c r="B104" s="182" t="s">
        <v>104</v>
      </c>
      <c r="C104" s="182" t="s">
        <v>48</v>
      </c>
      <c r="D104" s="182" t="s">
        <v>344</v>
      </c>
      <c r="E104" s="216" t="s">
        <v>380</v>
      </c>
      <c r="F104" s="107">
        <v>104</v>
      </c>
      <c r="G104" s="183">
        <v>104</v>
      </c>
      <c r="H104" s="182" t="s">
        <v>496</v>
      </c>
      <c r="I104" s="182" t="s">
        <v>495</v>
      </c>
      <c r="J104" s="182" t="s">
        <v>25</v>
      </c>
      <c r="K104" s="182" t="s">
        <v>494</v>
      </c>
      <c r="L104" s="216" t="s">
        <v>380</v>
      </c>
    </row>
    <row r="105" spans="1:12" s="184" customFormat="1" x14ac:dyDescent="0.2">
      <c r="A105" s="182" t="s">
        <v>808</v>
      </c>
      <c r="B105" s="182" t="s">
        <v>809</v>
      </c>
      <c r="C105" s="182" t="s">
        <v>48</v>
      </c>
      <c r="D105" s="182" t="s">
        <v>810</v>
      </c>
      <c r="E105" s="216" t="s">
        <v>380</v>
      </c>
      <c r="F105" s="107">
        <v>105</v>
      </c>
      <c r="G105" s="183">
        <v>105</v>
      </c>
      <c r="H105" s="182" t="s">
        <v>493</v>
      </c>
      <c r="I105" s="182" t="s">
        <v>44</v>
      </c>
      <c r="J105" s="182" t="s">
        <v>25</v>
      </c>
      <c r="K105" s="182" t="s">
        <v>492</v>
      </c>
      <c r="L105" s="216" t="s">
        <v>380</v>
      </c>
    </row>
    <row r="106" spans="1:12" s="184" customFormat="1" x14ac:dyDescent="0.2">
      <c r="A106" s="182" t="s">
        <v>811</v>
      </c>
      <c r="B106" s="182" t="s">
        <v>812</v>
      </c>
      <c r="C106" s="182" t="s">
        <v>48</v>
      </c>
      <c r="D106" s="182" t="s">
        <v>813</v>
      </c>
      <c r="E106" s="216" t="s">
        <v>380</v>
      </c>
      <c r="F106" s="107">
        <v>106</v>
      </c>
      <c r="G106" s="183">
        <v>106</v>
      </c>
      <c r="H106" s="182" t="s">
        <v>491</v>
      </c>
      <c r="I106" s="182" t="s">
        <v>490</v>
      </c>
      <c r="J106" s="182" t="s">
        <v>25</v>
      </c>
      <c r="K106" s="182" t="s">
        <v>489</v>
      </c>
      <c r="L106" s="216" t="s">
        <v>380</v>
      </c>
    </row>
    <row r="107" spans="1:12" s="184" customFormat="1" x14ac:dyDescent="0.2">
      <c r="A107" s="182" t="s">
        <v>814</v>
      </c>
      <c r="B107" s="182" t="s">
        <v>152</v>
      </c>
      <c r="C107" s="182" t="s">
        <v>48</v>
      </c>
      <c r="D107" s="182" t="s">
        <v>238</v>
      </c>
      <c r="E107" s="216" t="s">
        <v>380</v>
      </c>
      <c r="F107" s="107">
        <v>107</v>
      </c>
      <c r="G107" s="183">
        <v>107</v>
      </c>
      <c r="H107" s="182" t="s">
        <v>488</v>
      </c>
      <c r="I107" s="182" t="s">
        <v>487</v>
      </c>
      <c r="J107" s="182" t="s">
        <v>25</v>
      </c>
      <c r="K107" s="182" t="s">
        <v>486</v>
      </c>
      <c r="L107" s="216" t="s">
        <v>380</v>
      </c>
    </row>
    <row r="108" spans="1:12" s="184" customFormat="1" x14ac:dyDescent="0.2">
      <c r="A108" s="182" t="s">
        <v>1165</v>
      </c>
      <c r="B108" s="182" t="s">
        <v>1166</v>
      </c>
      <c r="C108" s="182" t="s">
        <v>48</v>
      </c>
      <c r="D108" s="182" t="s">
        <v>1167</v>
      </c>
      <c r="E108" s="216" t="s">
        <v>380</v>
      </c>
      <c r="F108" s="107">
        <v>108</v>
      </c>
      <c r="G108" s="183">
        <v>108</v>
      </c>
      <c r="H108" s="182" t="s">
        <v>485</v>
      </c>
      <c r="I108" s="182" t="s">
        <v>484</v>
      </c>
      <c r="J108" s="182" t="s">
        <v>25</v>
      </c>
      <c r="K108" s="182" t="s">
        <v>483</v>
      </c>
      <c r="L108" s="216" t="s">
        <v>380</v>
      </c>
    </row>
    <row r="109" spans="1:12" s="184" customFormat="1" x14ac:dyDescent="0.2">
      <c r="A109" s="182" t="s">
        <v>815</v>
      </c>
      <c r="B109" s="182" t="s">
        <v>816</v>
      </c>
      <c r="C109" s="182" t="s">
        <v>48</v>
      </c>
      <c r="D109" s="182" t="s">
        <v>817</v>
      </c>
      <c r="E109" s="216" t="s">
        <v>380</v>
      </c>
      <c r="F109" s="107">
        <v>109</v>
      </c>
      <c r="G109" s="183">
        <v>109</v>
      </c>
      <c r="H109" s="182" t="s">
        <v>482</v>
      </c>
      <c r="I109" s="182" t="s">
        <v>481</v>
      </c>
      <c r="J109" s="182" t="s">
        <v>25</v>
      </c>
      <c r="K109" s="182" t="s">
        <v>480</v>
      </c>
      <c r="L109" s="216" t="s">
        <v>380</v>
      </c>
    </row>
    <row r="110" spans="1:12" s="184" customFormat="1" x14ac:dyDescent="0.2">
      <c r="A110" s="182" t="s">
        <v>818</v>
      </c>
      <c r="B110" s="182" t="s">
        <v>819</v>
      </c>
      <c r="C110" s="182" t="s">
        <v>48</v>
      </c>
      <c r="D110" s="182" t="s">
        <v>820</v>
      </c>
      <c r="E110" s="216" t="s">
        <v>380</v>
      </c>
      <c r="F110" s="107">
        <v>110</v>
      </c>
      <c r="G110" s="183">
        <v>110</v>
      </c>
      <c r="H110" s="182" t="s">
        <v>479</v>
      </c>
      <c r="I110" s="182" t="s">
        <v>382</v>
      </c>
      <c r="J110" s="182" t="s">
        <v>25</v>
      </c>
      <c r="K110" s="182" t="s">
        <v>478</v>
      </c>
      <c r="L110" s="216" t="s">
        <v>380</v>
      </c>
    </row>
    <row r="111" spans="1:12" s="184" customFormat="1" x14ac:dyDescent="0.2">
      <c r="A111" s="182" t="s">
        <v>65</v>
      </c>
      <c r="B111" s="182" t="s">
        <v>28</v>
      </c>
      <c r="C111" s="182" t="s">
        <v>48</v>
      </c>
      <c r="D111" s="182" t="s">
        <v>361</v>
      </c>
      <c r="E111" s="216" t="s">
        <v>380</v>
      </c>
      <c r="F111" s="107">
        <v>111</v>
      </c>
      <c r="G111" s="183">
        <v>111</v>
      </c>
      <c r="H111" s="182" t="s">
        <v>477</v>
      </c>
      <c r="I111" s="182" t="s">
        <v>476</v>
      </c>
      <c r="J111" s="182" t="s">
        <v>25</v>
      </c>
      <c r="K111" s="182" t="s">
        <v>475</v>
      </c>
      <c r="L111" s="216" t="s">
        <v>380</v>
      </c>
    </row>
    <row r="112" spans="1:12" s="184" customFormat="1" x14ac:dyDescent="0.2">
      <c r="A112" s="182" t="s">
        <v>821</v>
      </c>
      <c r="B112" s="182" t="s">
        <v>822</v>
      </c>
      <c r="C112" s="182" t="s">
        <v>48</v>
      </c>
      <c r="D112" s="182" t="s">
        <v>823</v>
      </c>
      <c r="E112" s="216" t="s">
        <v>380</v>
      </c>
      <c r="F112" s="107">
        <v>112</v>
      </c>
      <c r="G112" s="183">
        <v>112</v>
      </c>
      <c r="H112" s="182" t="s">
        <v>474</v>
      </c>
      <c r="I112" s="182" t="s">
        <v>402</v>
      </c>
      <c r="J112" s="182" t="s">
        <v>25</v>
      </c>
      <c r="K112" s="182" t="s">
        <v>473</v>
      </c>
      <c r="L112" s="216" t="s">
        <v>380</v>
      </c>
    </row>
    <row r="113" spans="1:12" s="184" customFormat="1" x14ac:dyDescent="0.2">
      <c r="A113" s="182" t="s">
        <v>824</v>
      </c>
      <c r="B113" s="182" t="s">
        <v>60</v>
      </c>
      <c r="C113" s="182" t="s">
        <v>48</v>
      </c>
      <c r="D113" s="182" t="s">
        <v>825</v>
      </c>
      <c r="E113" s="216" t="s">
        <v>380</v>
      </c>
      <c r="F113" s="107">
        <v>113</v>
      </c>
      <c r="G113" s="183">
        <v>113</v>
      </c>
      <c r="H113" s="182" t="s">
        <v>302</v>
      </c>
      <c r="I113" s="182" t="s">
        <v>261</v>
      </c>
      <c r="J113" s="182" t="s">
        <v>25</v>
      </c>
      <c r="K113" s="182" t="s">
        <v>472</v>
      </c>
      <c r="L113" s="216" t="s">
        <v>380</v>
      </c>
    </row>
    <row r="114" spans="1:12" s="184" customFormat="1" x14ac:dyDescent="0.2">
      <c r="A114" s="182" t="s">
        <v>826</v>
      </c>
      <c r="B114" s="182" t="s">
        <v>827</v>
      </c>
      <c r="C114" s="182" t="s">
        <v>48</v>
      </c>
      <c r="D114" s="182" t="s">
        <v>828</v>
      </c>
      <c r="E114" s="216" t="s">
        <v>380</v>
      </c>
      <c r="F114" s="107">
        <v>114</v>
      </c>
      <c r="G114" s="183">
        <v>114</v>
      </c>
      <c r="H114" s="182" t="s">
        <v>471</v>
      </c>
      <c r="I114" s="182" t="s">
        <v>53</v>
      </c>
      <c r="J114" s="182" t="s">
        <v>25</v>
      </c>
      <c r="K114" s="182" t="s">
        <v>470</v>
      </c>
      <c r="L114" s="216" t="s">
        <v>380</v>
      </c>
    </row>
    <row r="115" spans="1:12" s="184" customFormat="1" x14ac:dyDescent="0.2">
      <c r="A115" s="182" t="s">
        <v>1172</v>
      </c>
      <c r="B115" s="182" t="s">
        <v>755</v>
      </c>
      <c r="C115" s="182" t="s">
        <v>48</v>
      </c>
      <c r="D115" s="182" t="s">
        <v>1173</v>
      </c>
      <c r="E115" s="216" t="s">
        <v>380</v>
      </c>
      <c r="F115" s="107">
        <v>115</v>
      </c>
      <c r="G115" s="183">
        <v>115</v>
      </c>
      <c r="H115" s="182" t="s">
        <v>469</v>
      </c>
      <c r="I115" s="182" t="s">
        <v>468</v>
      </c>
      <c r="J115" s="182" t="s">
        <v>25</v>
      </c>
      <c r="K115" s="182" t="s">
        <v>467</v>
      </c>
      <c r="L115" s="216" t="s">
        <v>380</v>
      </c>
    </row>
    <row r="116" spans="1:12" s="184" customFormat="1" x14ac:dyDescent="0.2">
      <c r="A116" s="182" t="s">
        <v>604</v>
      </c>
      <c r="B116" s="182" t="s">
        <v>829</v>
      </c>
      <c r="C116" s="182" t="s">
        <v>38</v>
      </c>
      <c r="D116" s="182" t="s">
        <v>830</v>
      </c>
      <c r="E116" s="216" t="s">
        <v>380</v>
      </c>
      <c r="F116" s="107">
        <v>116</v>
      </c>
      <c r="G116" s="183">
        <v>116</v>
      </c>
      <c r="H116" s="182" t="s">
        <v>466</v>
      </c>
      <c r="I116" s="182" t="s">
        <v>465</v>
      </c>
      <c r="J116" s="182" t="s">
        <v>25</v>
      </c>
      <c r="K116" s="182" t="s">
        <v>464</v>
      </c>
      <c r="L116" s="216" t="s">
        <v>380</v>
      </c>
    </row>
    <row r="117" spans="1:12" s="184" customFormat="1" x14ac:dyDescent="0.2">
      <c r="A117" s="182" t="s">
        <v>1222</v>
      </c>
      <c r="B117" s="182" t="s">
        <v>1223</v>
      </c>
      <c r="C117" s="182" t="s">
        <v>38</v>
      </c>
      <c r="D117" s="182" t="s">
        <v>1224</v>
      </c>
      <c r="E117" s="216" t="s">
        <v>380</v>
      </c>
      <c r="F117" s="107">
        <v>117</v>
      </c>
      <c r="G117" s="183">
        <v>117</v>
      </c>
      <c r="H117" s="182" t="s">
        <v>463</v>
      </c>
      <c r="I117" s="182" t="s">
        <v>462</v>
      </c>
      <c r="J117" s="182" t="s">
        <v>25</v>
      </c>
      <c r="K117" s="182" t="s">
        <v>461</v>
      </c>
      <c r="L117" s="216" t="s">
        <v>380</v>
      </c>
    </row>
    <row r="118" spans="1:12" s="184" customFormat="1" x14ac:dyDescent="0.2">
      <c r="A118" s="182" t="s">
        <v>831</v>
      </c>
      <c r="B118" s="182" t="s">
        <v>169</v>
      </c>
      <c r="C118" s="182" t="s">
        <v>38</v>
      </c>
      <c r="D118" s="182" t="s">
        <v>832</v>
      </c>
      <c r="E118" s="216" t="s">
        <v>380</v>
      </c>
      <c r="F118" s="107">
        <v>118</v>
      </c>
      <c r="G118" s="183">
        <v>118</v>
      </c>
      <c r="H118" s="182" t="s">
        <v>460</v>
      </c>
      <c r="I118" s="182" t="s">
        <v>419</v>
      </c>
      <c r="J118" s="182" t="s">
        <v>25</v>
      </c>
      <c r="K118" s="182" t="s">
        <v>459</v>
      </c>
      <c r="L118" s="216" t="s">
        <v>380</v>
      </c>
    </row>
    <row r="119" spans="1:12" s="184" customFormat="1" x14ac:dyDescent="0.2">
      <c r="A119" s="182" t="s">
        <v>833</v>
      </c>
      <c r="B119" s="182" t="s">
        <v>834</v>
      </c>
      <c r="C119" s="182" t="s">
        <v>38</v>
      </c>
      <c r="D119" s="182" t="s">
        <v>835</v>
      </c>
      <c r="E119" s="216" t="s">
        <v>380</v>
      </c>
      <c r="F119" s="107">
        <v>119</v>
      </c>
      <c r="G119" s="183">
        <v>119</v>
      </c>
      <c r="H119" s="182" t="s">
        <v>458</v>
      </c>
      <c r="I119" s="182" t="s">
        <v>457</v>
      </c>
      <c r="J119" s="182" t="s">
        <v>25</v>
      </c>
      <c r="K119" s="182" t="s">
        <v>456</v>
      </c>
      <c r="L119" s="216" t="s">
        <v>380</v>
      </c>
    </row>
    <row r="120" spans="1:12" s="184" customFormat="1" x14ac:dyDescent="0.2">
      <c r="A120" s="182" t="s">
        <v>836</v>
      </c>
      <c r="B120" s="182" t="s">
        <v>837</v>
      </c>
      <c r="C120" s="182" t="s">
        <v>38</v>
      </c>
      <c r="D120" s="182" t="s">
        <v>838</v>
      </c>
      <c r="E120" s="216" t="s">
        <v>380</v>
      </c>
      <c r="F120" s="107">
        <v>120</v>
      </c>
      <c r="G120" s="183">
        <v>120</v>
      </c>
      <c r="H120" s="182" t="s">
        <v>455</v>
      </c>
      <c r="I120" s="182" t="s">
        <v>454</v>
      </c>
      <c r="J120" s="182" t="s">
        <v>25</v>
      </c>
      <c r="K120" s="182" t="s">
        <v>453</v>
      </c>
      <c r="L120" s="216" t="s">
        <v>380</v>
      </c>
    </row>
    <row r="121" spans="1:12" s="184" customFormat="1" x14ac:dyDescent="0.2">
      <c r="A121" s="182" t="s">
        <v>839</v>
      </c>
      <c r="B121" s="182" t="s">
        <v>840</v>
      </c>
      <c r="C121" s="182" t="s">
        <v>38</v>
      </c>
      <c r="D121" s="182" t="s">
        <v>841</v>
      </c>
      <c r="E121" s="216" t="s">
        <v>380</v>
      </c>
      <c r="F121" s="107">
        <v>121</v>
      </c>
      <c r="G121" s="183">
        <v>121</v>
      </c>
      <c r="H121" s="182" t="s">
        <v>452</v>
      </c>
      <c r="I121" s="182" t="s">
        <v>21</v>
      </c>
      <c r="J121" s="182" t="s">
        <v>25</v>
      </c>
      <c r="K121" s="182" t="s">
        <v>451</v>
      </c>
      <c r="L121" s="216" t="s">
        <v>380</v>
      </c>
    </row>
    <row r="122" spans="1:12" s="184" customFormat="1" x14ac:dyDescent="0.2">
      <c r="A122" s="182" t="s">
        <v>1430</v>
      </c>
      <c r="B122" s="182" t="s">
        <v>1303</v>
      </c>
      <c r="C122" s="182" t="s">
        <v>38</v>
      </c>
      <c r="D122" s="182" t="s">
        <v>1431</v>
      </c>
      <c r="E122" s="216" t="s">
        <v>380</v>
      </c>
      <c r="F122" s="107">
        <v>122</v>
      </c>
      <c r="G122" s="183">
        <v>122</v>
      </c>
      <c r="H122" s="182" t="s">
        <v>450</v>
      </c>
      <c r="I122" s="182" t="s">
        <v>449</v>
      </c>
      <c r="J122" s="182" t="s">
        <v>25</v>
      </c>
      <c r="K122" s="182" t="s">
        <v>448</v>
      </c>
      <c r="L122" s="216" t="s">
        <v>380</v>
      </c>
    </row>
    <row r="123" spans="1:12" s="184" customFormat="1" x14ac:dyDescent="0.2">
      <c r="A123" s="182" t="s">
        <v>1225</v>
      </c>
      <c r="B123" s="182" t="s">
        <v>74</v>
      </c>
      <c r="C123" s="182" t="s">
        <v>38</v>
      </c>
      <c r="D123" s="182" t="s">
        <v>1226</v>
      </c>
      <c r="E123" s="216" t="s">
        <v>380</v>
      </c>
      <c r="F123" s="107">
        <v>123</v>
      </c>
      <c r="G123" s="183">
        <v>123</v>
      </c>
      <c r="H123" s="182" t="s">
        <v>447</v>
      </c>
      <c r="I123" s="182" t="s">
        <v>446</v>
      </c>
      <c r="J123" s="182" t="s">
        <v>25</v>
      </c>
      <c r="K123" s="182" t="s">
        <v>445</v>
      </c>
      <c r="L123" s="216" t="s">
        <v>380</v>
      </c>
    </row>
    <row r="124" spans="1:12" s="184" customFormat="1" x14ac:dyDescent="0.2">
      <c r="A124" s="182" t="s">
        <v>842</v>
      </c>
      <c r="B124" s="182" t="s">
        <v>843</v>
      </c>
      <c r="C124" s="182" t="s">
        <v>38</v>
      </c>
      <c r="D124" s="182" t="s">
        <v>844</v>
      </c>
      <c r="E124" s="216" t="s">
        <v>380</v>
      </c>
      <c r="F124" s="107">
        <v>124</v>
      </c>
      <c r="G124" s="183">
        <v>124</v>
      </c>
      <c r="H124" s="182" t="s">
        <v>444</v>
      </c>
      <c r="I124" s="182" t="s">
        <v>443</v>
      </c>
      <c r="J124" s="182" t="s">
        <v>25</v>
      </c>
      <c r="K124" s="182" t="s">
        <v>442</v>
      </c>
      <c r="L124" s="216" t="s">
        <v>380</v>
      </c>
    </row>
    <row r="125" spans="1:12" s="184" customFormat="1" x14ac:dyDescent="0.2">
      <c r="A125" s="182" t="s">
        <v>845</v>
      </c>
      <c r="B125" s="182" t="s">
        <v>846</v>
      </c>
      <c r="C125" s="182" t="s">
        <v>38</v>
      </c>
      <c r="D125" s="182" t="s">
        <v>847</v>
      </c>
      <c r="E125" s="216" t="s">
        <v>380</v>
      </c>
      <c r="F125" s="107">
        <v>125</v>
      </c>
      <c r="G125" s="183">
        <v>125</v>
      </c>
      <c r="H125" s="182" t="s">
        <v>441</v>
      </c>
      <c r="I125" s="182" t="s">
        <v>440</v>
      </c>
      <c r="J125" s="182" t="s">
        <v>25</v>
      </c>
      <c r="K125" s="182" t="s">
        <v>439</v>
      </c>
      <c r="L125" s="216" t="s">
        <v>380</v>
      </c>
    </row>
    <row r="126" spans="1:12" s="184" customFormat="1" x14ac:dyDescent="0.2">
      <c r="A126" s="182" t="s">
        <v>848</v>
      </c>
      <c r="B126" s="182" t="s">
        <v>23</v>
      </c>
      <c r="C126" s="182" t="s">
        <v>38</v>
      </c>
      <c r="D126" s="182" t="s">
        <v>849</v>
      </c>
      <c r="E126" s="216" t="s">
        <v>380</v>
      </c>
      <c r="F126" s="107">
        <v>126</v>
      </c>
      <c r="G126" s="183">
        <v>126</v>
      </c>
      <c r="H126" s="182" t="s">
        <v>438</v>
      </c>
      <c r="I126" s="182" t="s">
        <v>437</v>
      </c>
      <c r="J126" s="182" t="s">
        <v>25</v>
      </c>
      <c r="K126" s="182" t="s">
        <v>436</v>
      </c>
      <c r="L126" s="216" t="s">
        <v>380</v>
      </c>
    </row>
    <row r="127" spans="1:12" s="184" customFormat="1" x14ac:dyDescent="0.2">
      <c r="A127" s="182" t="s">
        <v>850</v>
      </c>
      <c r="B127" s="182" t="s">
        <v>851</v>
      </c>
      <c r="C127" s="182" t="s">
        <v>38</v>
      </c>
      <c r="D127" s="182" t="s">
        <v>852</v>
      </c>
      <c r="E127" s="216" t="s">
        <v>380</v>
      </c>
      <c r="F127" s="107">
        <v>127</v>
      </c>
      <c r="G127" s="183">
        <v>127</v>
      </c>
      <c r="H127" s="182" t="s">
        <v>78</v>
      </c>
      <c r="I127" s="182" t="s">
        <v>21</v>
      </c>
      <c r="J127" s="182" t="s">
        <v>25</v>
      </c>
      <c r="K127" s="182" t="s">
        <v>211</v>
      </c>
      <c r="L127" s="216" t="s">
        <v>380</v>
      </c>
    </row>
    <row r="128" spans="1:12" s="184" customFormat="1" x14ac:dyDescent="0.2">
      <c r="A128" s="182" t="s">
        <v>853</v>
      </c>
      <c r="B128" s="182" t="s">
        <v>854</v>
      </c>
      <c r="C128" s="182" t="s">
        <v>38</v>
      </c>
      <c r="D128" s="182" t="s">
        <v>855</v>
      </c>
      <c r="E128" s="216" t="s">
        <v>380</v>
      </c>
      <c r="F128" s="107">
        <v>128</v>
      </c>
      <c r="G128" s="183">
        <v>128</v>
      </c>
      <c r="H128" s="182" t="s">
        <v>435</v>
      </c>
      <c r="I128" s="182" t="s">
        <v>434</v>
      </c>
      <c r="J128" s="182" t="s">
        <v>25</v>
      </c>
      <c r="K128" s="182" t="s">
        <v>433</v>
      </c>
      <c r="L128" s="216" t="s">
        <v>380</v>
      </c>
    </row>
    <row r="129" spans="1:12" s="184" customFormat="1" x14ac:dyDescent="0.2">
      <c r="A129" s="182" t="s">
        <v>856</v>
      </c>
      <c r="B129" s="182" t="s">
        <v>693</v>
      </c>
      <c r="C129" s="182" t="s">
        <v>38</v>
      </c>
      <c r="D129" s="182" t="s">
        <v>857</v>
      </c>
      <c r="E129" s="216" t="s">
        <v>380</v>
      </c>
      <c r="F129" s="107">
        <v>129</v>
      </c>
      <c r="G129" s="183">
        <v>129</v>
      </c>
      <c r="H129" s="182" t="s">
        <v>432</v>
      </c>
      <c r="I129" s="182" t="s">
        <v>431</v>
      </c>
      <c r="J129" s="182" t="s">
        <v>25</v>
      </c>
      <c r="K129" s="182" t="s">
        <v>430</v>
      </c>
      <c r="L129" s="216" t="s">
        <v>380</v>
      </c>
    </row>
    <row r="130" spans="1:12" s="184" customFormat="1" x14ac:dyDescent="0.2">
      <c r="A130" s="182" t="s">
        <v>108</v>
      </c>
      <c r="B130" s="182" t="s">
        <v>49</v>
      </c>
      <c r="C130" s="182" t="s">
        <v>38</v>
      </c>
      <c r="D130" s="182" t="s">
        <v>229</v>
      </c>
      <c r="E130" s="216" t="s">
        <v>380</v>
      </c>
      <c r="F130" s="107">
        <v>130</v>
      </c>
      <c r="G130" s="183">
        <v>130</v>
      </c>
      <c r="H130" s="182" t="s">
        <v>277</v>
      </c>
      <c r="I130" s="182" t="s">
        <v>278</v>
      </c>
      <c r="J130" s="182" t="s">
        <v>25</v>
      </c>
      <c r="K130" s="182" t="s">
        <v>279</v>
      </c>
      <c r="L130" s="216" t="s">
        <v>380</v>
      </c>
    </row>
    <row r="131" spans="1:12" s="184" customFormat="1" x14ac:dyDescent="0.2">
      <c r="A131" s="182" t="s">
        <v>1185</v>
      </c>
      <c r="B131" s="182" t="s">
        <v>60</v>
      </c>
      <c r="C131" s="182" t="s">
        <v>38</v>
      </c>
      <c r="D131" s="182" t="s">
        <v>1186</v>
      </c>
      <c r="E131" s="216" t="s">
        <v>380</v>
      </c>
      <c r="F131" s="107">
        <v>131</v>
      </c>
      <c r="G131" s="183">
        <v>131</v>
      </c>
      <c r="H131" s="182" t="s">
        <v>20</v>
      </c>
      <c r="I131" s="182" t="s">
        <v>43</v>
      </c>
      <c r="J131" s="182" t="s">
        <v>25</v>
      </c>
      <c r="K131" s="182" t="s">
        <v>429</v>
      </c>
      <c r="L131" s="216" t="s">
        <v>380</v>
      </c>
    </row>
    <row r="132" spans="1:12" s="184" customFormat="1" x14ac:dyDescent="0.2">
      <c r="A132" s="182" t="s">
        <v>858</v>
      </c>
      <c r="B132" s="182" t="s">
        <v>859</v>
      </c>
      <c r="C132" s="182" t="s">
        <v>38</v>
      </c>
      <c r="D132" s="182" t="s">
        <v>860</v>
      </c>
      <c r="E132" s="216" t="s">
        <v>380</v>
      </c>
      <c r="F132" s="107">
        <v>132</v>
      </c>
      <c r="G132" s="183">
        <v>132</v>
      </c>
      <c r="H132" s="182" t="s">
        <v>120</v>
      </c>
      <c r="I132" s="182" t="s">
        <v>121</v>
      </c>
      <c r="J132" s="182" t="s">
        <v>71</v>
      </c>
      <c r="K132" s="182" t="s">
        <v>191</v>
      </c>
      <c r="L132" s="216" t="s">
        <v>380</v>
      </c>
    </row>
    <row r="133" spans="1:12" s="184" customFormat="1" x14ac:dyDescent="0.2">
      <c r="A133" s="182" t="s">
        <v>861</v>
      </c>
      <c r="B133" s="182" t="s">
        <v>862</v>
      </c>
      <c r="C133" s="182" t="s">
        <v>38</v>
      </c>
      <c r="D133" s="182" t="s">
        <v>863</v>
      </c>
      <c r="E133" s="216" t="s">
        <v>380</v>
      </c>
      <c r="F133" s="107">
        <v>133</v>
      </c>
      <c r="G133" s="183">
        <v>133</v>
      </c>
      <c r="H133" s="182" t="s">
        <v>428</v>
      </c>
      <c r="I133" s="182" t="s">
        <v>427</v>
      </c>
      <c r="J133" s="182" t="s">
        <v>71</v>
      </c>
      <c r="K133" s="182" t="s">
        <v>426</v>
      </c>
      <c r="L133" s="216" t="s">
        <v>380</v>
      </c>
    </row>
    <row r="134" spans="1:12" s="184" customFormat="1" x14ac:dyDescent="0.2">
      <c r="A134" s="182" t="s">
        <v>864</v>
      </c>
      <c r="B134" s="182" t="s">
        <v>63</v>
      </c>
      <c r="C134" s="182" t="s">
        <v>38</v>
      </c>
      <c r="D134" s="182" t="s">
        <v>865</v>
      </c>
      <c r="E134" s="216" t="s">
        <v>380</v>
      </c>
      <c r="F134" s="107">
        <v>134</v>
      </c>
      <c r="G134" s="183">
        <v>134</v>
      </c>
      <c r="H134" s="182" t="s">
        <v>192</v>
      </c>
      <c r="I134" s="182" t="s">
        <v>145</v>
      </c>
      <c r="J134" s="182" t="s">
        <v>71</v>
      </c>
      <c r="K134" s="182" t="s">
        <v>193</v>
      </c>
      <c r="L134" s="216" t="s">
        <v>380</v>
      </c>
    </row>
    <row r="135" spans="1:12" s="184" customFormat="1" x14ac:dyDescent="0.2">
      <c r="A135" s="182" t="s">
        <v>866</v>
      </c>
      <c r="B135" s="182" t="s">
        <v>867</v>
      </c>
      <c r="C135" s="182" t="s">
        <v>38</v>
      </c>
      <c r="D135" s="182" t="s">
        <v>868</v>
      </c>
      <c r="E135" s="216" t="s">
        <v>380</v>
      </c>
      <c r="F135" s="107">
        <v>135</v>
      </c>
      <c r="G135" s="183">
        <v>135</v>
      </c>
      <c r="H135" s="182" t="s">
        <v>176</v>
      </c>
      <c r="I135" s="182" t="s">
        <v>146</v>
      </c>
      <c r="J135" s="182" t="s">
        <v>71</v>
      </c>
      <c r="K135" s="182" t="s">
        <v>194</v>
      </c>
      <c r="L135" s="216" t="s">
        <v>380</v>
      </c>
    </row>
    <row r="136" spans="1:12" s="184" customFormat="1" x14ac:dyDescent="0.2">
      <c r="A136" s="182" t="s">
        <v>869</v>
      </c>
      <c r="B136" s="182" t="s">
        <v>33</v>
      </c>
      <c r="C136" s="182" t="s">
        <v>38</v>
      </c>
      <c r="D136" s="182" t="s">
        <v>870</v>
      </c>
      <c r="E136" s="216" t="s">
        <v>380</v>
      </c>
      <c r="F136" s="107">
        <v>136</v>
      </c>
      <c r="G136" s="183">
        <v>136</v>
      </c>
      <c r="H136" s="182" t="s">
        <v>425</v>
      </c>
      <c r="I136" s="182" t="s">
        <v>424</v>
      </c>
      <c r="J136" s="182" t="s">
        <v>71</v>
      </c>
      <c r="K136" s="182" t="s">
        <v>423</v>
      </c>
      <c r="L136" s="216" t="s">
        <v>380</v>
      </c>
    </row>
    <row r="137" spans="1:12" s="184" customFormat="1" x14ac:dyDescent="0.2">
      <c r="A137" s="182" t="s">
        <v>111</v>
      </c>
      <c r="B137" s="182" t="s">
        <v>112</v>
      </c>
      <c r="C137" s="182" t="s">
        <v>38</v>
      </c>
      <c r="D137" s="182" t="s">
        <v>351</v>
      </c>
      <c r="E137" s="216" t="s">
        <v>380</v>
      </c>
      <c r="F137" s="107">
        <v>137</v>
      </c>
      <c r="G137" s="183">
        <v>137</v>
      </c>
      <c r="H137" s="182" t="s">
        <v>123</v>
      </c>
      <c r="I137" s="182" t="s">
        <v>124</v>
      </c>
      <c r="J137" s="182" t="s">
        <v>71</v>
      </c>
      <c r="K137" s="182" t="s">
        <v>250</v>
      </c>
      <c r="L137" s="216" t="s">
        <v>380</v>
      </c>
    </row>
    <row r="138" spans="1:12" s="184" customFormat="1" x14ac:dyDescent="0.2">
      <c r="A138" s="182" t="s">
        <v>871</v>
      </c>
      <c r="B138" s="182" t="s">
        <v>872</v>
      </c>
      <c r="C138" s="182" t="s">
        <v>38</v>
      </c>
      <c r="D138" s="182" t="s">
        <v>873</v>
      </c>
      <c r="E138" s="216" t="s">
        <v>380</v>
      </c>
      <c r="F138" s="107">
        <v>138</v>
      </c>
      <c r="G138" s="183">
        <v>138</v>
      </c>
      <c r="H138" s="182" t="s">
        <v>52</v>
      </c>
      <c r="I138" s="182" t="s">
        <v>87</v>
      </c>
      <c r="J138" s="182" t="s">
        <v>71</v>
      </c>
      <c r="K138" s="182" t="s">
        <v>253</v>
      </c>
      <c r="L138" s="216" t="s">
        <v>380</v>
      </c>
    </row>
    <row r="139" spans="1:12" s="184" customFormat="1" x14ac:dyDescent="0.2">
      <c r="A139" s="182" t="s">
        <v>640</v>
      </c>
      <c r="B139" s="182" t="s">
        <v>152</v>
      </c>
      <c r="C139" s="182" t="s">
        <v>38</v>
      </c>
      <c r="D139" s="182" t="s">
        <v>874</v>
      </c>
      <c r="E139" s="216" t="s">
        <v>380</v>
      </c>
      <c r="F139" s="107">
        <v>139</v>
      </c>
      <c r="G139" s="183">
        <v>139</v>
      </c>
      <c r="H139" s="182" t="s">
        <v>422</v>
      </c>
      <c r="I139" s="182" t="s">
        <v>414</v>
      </c>
      <c r="J139" s="182" t="s">
        <v>71</v>
      </c>
      <c r="K139" s="182" t="s">
        <v>421</v>
      </c>
      <c r="L139" s="216" t="s">
        <v>380</v>
      </c>
    </row>
    <row r="140" spans="1:12" s="184" customFormat="1" x14ac:dyDescent="0.2">
      <c r="A140" s="182" t="s">
        <v>174</v>
      </c>
      <c r="B140" s="182" t="s">
        <v>131</v>
      </c>
      <c r="C140" s="182" t="s">
        <v>38</v>
      </c>
      <c r="D140" s="182" t="s">
        <v>366</v>
      </c>
      <c r="E140" s="216" t="s">
        <v>380</v>
      </c>
      <c r="F140" s="107">
        <v>140</v>
      </c>
      <c r="G140" s="183">
        <v>140</v>
      </c>
      <c r="H140" s="182" t="s">
        <v>125</v>
      </c>
      <c r="I140" s="182" t="s">
        <v>126</v>
      </c>
      <c r="J140" s="182" t="s">
        <v>71</v>
      </c>
      <c r="K140" s="182" t="s">
        <v>257</v>
      </c>
      <c r="L140" s="216" t="s">
        <v>380</v>
      </c>
    </row>
    <row r="141" spans="1:12" s="184" customFormat="1" x14ac:dyDescent="0.2">
      <c r="A141" s="182" t="s">
        <v>875</v>
      </c>
      <c r="B141" s="182" t="s">
        <v>876</v>
      </c>
      <c r="C141" s="182" t="s">
        <v>38</v>
      </c>
      <c r="D141" s="182" t="s">
        <v>877</v>
      </c>
      <c r="E141" s="216" t="s">
        <v>380</v>
      </c>
      <c r="F141" s="107">
        <v>141</v>
      </c>
      <c r="G141" s="183">
        <v>141</v>
      </c>
      <c r="H141" s="182" t="s">
        <v>420</v>
      </c>
      <c r="I141" s="182" t="s">
        <v>419</v>
      </c>
      <c r="J141" s="182" t="s">
        <v>71</v>
      </c>
      <c r="K141" s="182" t="s">
        <v>418</v>
      </c>
      <c r="L141" s="216" t="s">
        <v>380</v>
      </c>
    </row>
    <row r="142" spans="1:12" s="184" customFormat="1" x14ac:dyDescent="0.2">
      <c r="A142" s="182" t="s">
        <v>878</v>
      </c>
      <c r="B142" s="182" t="s">
        <v>879</v>
      </c>
      <c r="C142" s="182" t="s">
        <v>38</v>
      </c>
      <c r="D142" s="182" t="s">
        <v>880</v>
      </c>
      <c r="E142" s="216" t="s">
        <v>380</v>
      </c>
      <c r="F142" s="107">
        <v>142</v>
      </c>
      <c r="G142" s="183">
        <v>142</v>
      </c>
      <c r="H142" s="182" t="s">
        <v>417</v>
      </c>
      <c r="I142" s="182" t="s">
        <v>146</v>
      </c>
      <c r="J142" s="182" t="s">
        <v>71</v>
      </c>
      <c r="K142" s="182" t="s">
        <v>416</v>
      </c>
      <c r="L142" s="216" t="s">
        <v>380</v>
      </c>
    </row>
    <row r="143" spans="1:12" s="184" customFormat="1" x14ac:dyDescent="0.2">
      <c r="A143" s="182" t="s">
        <v>881</v>
      </c>
      <c r="B143" s="182" t="s">
        <v>882</v>
      </c>
      <c r="C143" s="182" t="s">
        <v>544</v>
      </c>
      <c r="D143" s="182" t="s">
        <v>883</v>
      </c>
      <c r="E143" s="216" t="s">
        <v>380</v>
      </c>
      <c r="F143" s="107">
        <v>143</v>
      </c>
      <c r="G143" s="183">
        <v>143</v>
      </c>
      <c r="H143" s="182" t="s">
        <v>91</v>
      </c>
      <c r="I143" s="182" t="s">
        <v>92</v>
      </c>
      <c r="J143" s="182" t="s">
        <v>71</v>
      </c>
      <c r="K143" s="182" t="s">
        <v>259</v>
      </c>
      <c r="L143" s="216" t="s">
        <v>380</v>
      </c>
    </row>
    <row r="144" spans="1:12" s="184" customFormat="1" x14ac:dyDescent="0.2">
      <c r="A144" s="182" t="s">
        <v>884</v>
      </c>
      <c r="B144" s="182" t="s">
        <v>788</v>
      </c>
      <c r="C144" s="182" t="s">
        <v>533</v>
      </c>
      <c r="D144" s="182" t="s">
        <v>885</v>
      </c>
      <c r="E144" s="216" t="s">
        <v>380</v>
      </c>
      <c r="F144" s="107">
        <v>144</v>
      </c>
      <c r="G144" s="183">
        <v>144</v>
      </c>
      <c r="H144" s="182" t="s">
        <v>415</v>
      </c>
      <c r="I144" s="182" t="s">
        <v>414</v>
      </c>
      <c r="J144" s="182" t="s">
        <v>71</v>
      </c>
      <c r="K144" s="182" t="s">
        <v>413</v>
      </c>
      <c r="L144" s="216" t="s">
        <v>380</v>
      </c>
    </row>
    <row r="145" spans="1:12" s="184" customFormat="1" x14ac:dyDescent="0.2">
      <c r="A145" s="182" t="s">
        <v>886</v>
      </c>
      <c r="B145" s="182" t="s">
        <v>887</v>
      </c>
      <c r="C145" s="182" t="s">
        <v>533</v>
      </c>
      <c r="D145" s="182" t="s">
        <v>888</v>
      </c>
      <c r="E145" s="216" t="s">
        <v>380</v>
      </c>
      <c r="F145" s="107">
        <v>145</v>
      </c>
      <c r="G145" s="183">
        <v>145</v>
      </c>
      <c r="H145" s="182" t="s">
        <v>412</v>
      </c>
      <c r="I145" s="182" t="s">
        <v>411</v>
      </c>
      <c r="J145" s="182" t="s">
        <v>71</v>
      </c>
      <c r="K145" s="182" t="s">
        <v>410</v>
      </c>
      <c r="L145" s="216" t="s">
        <v>380</v>
      </c>
    </row>
    <row r="146" spans="1:12" s="184" customFormat="1" x14ac:dyDescent="0.2">
      <c r="A146" s="182" t="s">
        <v>889</v>
      </c>
      <c r="B146" s="182" t="s">
        <v>890</v>
      </c>
      <c r="C146" s="182" t="s">
        <v>517</v>
      </c>
      <c r="D146" s="182" t="s">
        <v>891</v>
      </c>
      <c r="E146" s="216" t="s">
        <v>380</v>
      </c>
      <c r="F146" s="107">
        <v>146</v>
      </c>
      <c r="G146" s="183">
        <v>146</v>
      </c>
      <c r="H146" s="182" t="s">
        <v>76</v>
      </c>
      <c r="I146" s="182" t="s">
        <v>53</v>
      </c>
      <c r="J146" s="182" t="s">
        <v>71</v>
      </c>
      <c r="K146" s="182" t="s">
        <v>202</v>
      </c>
      <c r="L146" s="216" t="s">
        <v>380</v>
      </c>
    </row>
    <row r="147" spans="1:12" s="184" customFormat="1" x14ac:dyDescent="0.2">
      <c r="A147" s="182" t="s">
        <v>892</v>
      </c>
      <c r="B147" s="182" t="s">
        <v>678</v>
      </c>
      <c r="C147" s="182" t="s">
        <v>54</v>
      </c>
      <c r="D147" s="182" t="s">
        <v>893</v>
      </c>
      <c r="E147" s="216" t="s">
        <v>380</v>
      </c>
      <c r="F147" s="107">
        <v>147</v>
      </c>
      <c r="G147" s="183">
        <v>147</v>
      </c>
      <c r="H147" s="182" t="s">
        <v>260</v>
      </c>
      <c r="I147" s="182" t="s">
        <v>261</v>
      </c>
      <c r="J147" s="182" t="s">
        <v>71</v>
      </c>
      <c r="K147" s="182" t="s">
        <v>262</v>
      </c>
      <c r="L147" s="216" t="s">
        <v>380</v>
      </c>
    </row>
    <row r="148" spans="1:12" s="184" customFormat="1" x14ac:dyDescent="0.2">
      <c r="A148" s="182" t="s">
        <v>894</v>
      </c>
      <c r="B148" s="182" t="s">
        <v>895</v>
      </c>
      <c r="C148" s="182" t="s">
        <v>54</v>
      </c>
      <c r="D148" s="182" t="s">
        <v>896</v>
      </c>
      <c r="E148" s="216" t="s">
        <v>380</v>
      </c>
      <c r="F148" s="107">
        <v>148</v>
      </c>
      <c r="G148" s="183">
        <v>148</v>
      </c>
      <c r="H148" s="182" t="s">
        <v>409</v>
      </c>
      <c r="I148" s="182" t="s">
        <v>408</v>
      </c>
      <c r="J148" s="182" t="s">
        <v>71</v>
      </c>
      <c r="K148" s="182" t="s">
        <v>407</v>
      </c>
      <c r="L148" s="216" t="s">
        <v>380</v>
      </c>
    </row>
    <row r="149" spans="1:12" s="184" customFormat="1" x14ac:dyDescent="0.2">
      <c r="A149" s="182" t="s">
        <v>1432</v>
      </c>
      <c r="B149" s="182" t="s">
        <v>1433</v>
      </c>
      <c r="C149" s="182" t="s">
        <v>54</v>
      </c>
      <c r="D149" s="182" t="s">
        <v>1434</v>
      </c>
      <c r="E149" s="216" t="s">
        <v>380</v>
      </c>
      <c r="F149" s="107">
        <v>149</v>
      </c>
      <c r="G149" s="183">
        <v>149</v>
      </c>
      <c r="H149" s="182" t="s">
        <v>77</v>
      </c>
      <c r="I149" s="182" t="s">
        <v>43</v>
      </c>
      <c r="J149" s="182" t="s">
        <v>71</v>
      </c>
      <c r="K149" s="182" t="s">
        <v>265</v>
      </c>
      <c r="L149" s="216" t="s">
        <v>380</v>
      </c>
    </row>
    <row r="150" spans="1:12" s="184" customFormat="1" x14ac:dyDescent="0.2">
      <c r="A150" s="182" t="s">
        <v>61</v>
      </c>
      <c r="B150" s="182" t="s">
        <v>897</v>
      </c>
      <c r="C150" s="182" t="s">
        <v>54</v>
      </c>
      <c r="D150" s="182" t="s">
        <v>898</v>
      </c>
      <c r="E150" s="216" t="s">
        <v>380</v>
      </c>
      <c r="F150" s="107">
        <v>150</v>
      </c>
      <c r="G150" s="183">
        <v>150</v>
      </c>
      <c r="H150" s="182" t="s">
        <v>1335</v>
      </c>
      <c r="I150" s="182" t="s">
        <v>1336</v>
      </c>
      <c r="J150" s="182" t="s">
        <v>71</v>
      </c>
      <c r="K150" s="182" t="s">
        <v>1337</v>
      </c>
      <c r="L150" s="216" t="s">
        <v>380</v>
      </c>
    </row>
    <row r="151" spans="1:12" s="184" customFormat="1" x14ac:dyDescent="0.2">
      <c r="A151" s="182" t="s">
        <v>333</v>
      </c>
      <c r="B151" s="182" t="s">
        <v>334</v>
      </c>
      <c r="C151" s="182" t="s">
        <v>54</v>
      </c>
      <c r="D151" s="182" t="s">
        <v>335</v>
      </c>
      <c r="E151" s="216" t="s">
        <v>380</v>
      </c>
      <c r="F151" s="107">
        <v>151</v>
      </c>
      <c r="G151" s="183">
        <v>151</v>
      </c>
      <c r="H151" s="182" t="s">
        <v>406</v>
      </c>
      <c r="I151" s="182" t="s">
        <v>405</v>
      </c>
      <c r="J151" s="182" t="s">
        <v>71</v>
      </c>
      <c r="K151" s="182" t="s">
        <v>404</v>
      </c>
      <c r="L151" s="216" t="s">
        <v>380</v>
      </c>
    </row>
    <row r="152" spans="1:12" s="184" customFormat="1" x14ac:dyDescent="0.2">
      <c r="A152" s="182" t="s">
        <v>899</v>
      </c>
      <c r="B152" s="182" t="s">
        <v>55</v>
      </c>
      <c r="C152" s="182" t="s">
        <v>54</v>
      </c>
      <c r="D152" s="182" t="s">
        <v>900</v>
      </c>
      <c r="E152" s="216" t="s">
        <v>380</v>
      </c>
      <c r="F152" s="107">
        <v>152</v>
      </c>
      <c r="G152" s="183">
        <v>152</v>
      </c>
      <c r="H152" s="182" t="s">
        <v>403</v>
      </c>
      <c r="I152" s="182" t="s">
        <v>402</v>
      </c>
      <c r="J152" s="182" t="s">
        <v>71</v>
      </c>
      <c r="K152" s="182" t="s">
        <v>401</v>
      </c>
      <c r="L152" s="216" t="s">
        <v>380</v>
      </c>
    </row>
    <row r="153" spans="1:12" s="184" customFormat="1" x14ac:dyDescent="0.2">
      <c r="A153" s="182" t="s">
        <v>245</v>
      </c>
      <c r="B153" s="182" t="s">
        <v>56</v>
      </c>
      <c r="C153" s="182" t="s">
        <v>54</v>
      </c>
      <c r="D153" s="182" t="s">
        <v>246</v>
      </c>
      <c r="E153" s="216" t="s">
        <v>380</v>
      </c>
      <c r="F153" s="107">
        <v>153</v>
      </c>
      <c r="G153" s="183">
        <v>153</v>
      </c>
      <c r="H153" s="182" t="s">
        <v>34</v>
      </c>
      <c r="I153" s="182" t="s">
        <v>163</v>
      </c>
      <c r="J153" s="182" t="s">
        <v>71</v>
      </c>
      <c r="K153" s="182" t="s">
        <v>400</v>
      </c>
      <c r="L153" s="216" t="s">
        <v>380</v>
      </c>
    </row>
    <row r="154" spans="1:12" s="184" customFormat="1" x14ac:dyDescent="0.2">
      <c r="A154" s="182" t="s">
        <v>370</v>
      </c>
      <c r="B154" s="182" t="s">
        <v>371</v>
      </c>
      <c r="C154" s="182" t="s">
        <v>54</v>
      </c>
      <c r="D154" s="182" t="s">
        <v>372</v>
      </c>
      <c r="E154" s="216" t="s">
        <v>380</v>
      </c>
      <c r="F154" s="107">
        <v>154</v>
      </c>
      <c r="G154" s="183">
        <v>154</v>
      </c>
      <c r="H154" s="182" t="s">
        <v>148</v>
      </c>
      <c r="I154" s="182" t="s">
        <v>149</v>
      </c>
      <c r="J154" s="182" t="s">
        <v>71</v>
      </c>
      <c r="K154" s="182" t="s">
        <v>205</v>
      </c>
      <c r="L154" s="216" t="s">
        <v>380</v>
      </c>
    </row>
    <row r="155" spans="1:12" s="184" customFormat="1" x14ac:dyDescent="0.2">
      <c r="A155" s="182" t="s">
        <v>901</v>
      </c>
      <c r="B155" s="182" t="s">
        <v>902</v>
      </c>
      <c r="C155" s="182" t="s">
        <v>99</v>
      </c>
      <c r="D155" s="182" t="s">
        <v>903</v>
      </c>
      <c r="E155" s="216" t="s">
        <v>380</v>
      </c>
      <c r="F155" s="107">
        <v>155</v>
      </c>
      <c r="G155" s="183">
        <v>155</v>
      </c>
      <c r="H155" s="182" t="s">
        <v>206</v>
      </c>
      <c r="I155" s="182" t="s">
        <v>207</v>
      </c>
      <c r="J155" s="182" t="s">
        <v>71</v>
      </c>
      <c r="K155" s="182" t="s">
        <v>208</v>
      </c>
      <c r="L155" s="216" t="s">
        <v>380</v>
      </c>
    </row>
    <row r="156" spans="1:12" s="184" customFormat="1" x14ac:dyDescent="0.2">
      <c r="A156" s="182" t="s">
        <v>604</v>
      </c>
      <c r="B156" s="182" t="s">
        <v>738</v>
      </c>
      <c r="C156" s="182" t="s">
        <v>99</v>
      </c>
      <c r="D156" s="182" t="s">
        <v>904</v>
      </c>
      <c r="E156" s="216" t="s">
        <v>380</v>
      </c>
      <c r="F156" s="107">
        <v>156</v>
      </c>
      <c r="G156" s="183">
        <v>156</v>
      </c>
      <c r="H156" s="182" t="s">
        <v>399</v>
      </c>
      <c r="I156" s="182" t="s">
        <v>398</v>
      </c>
      <c r="J156" s="182" t="s">
        <v>71</v>
      </c>
      <c r="K156" s="182" t="s">
        <v>397</v>
      </c>
      <c r="L156" s="216" t="s">
        <v>380</v>
      </c>
    </row>
    <row r="157" spans="1:12" s="184" customFormat="1" x14ac:dyDescent="0.2">
      <c r="A157" s="182" t="s">
        <v>905</v>
      </c>
      <c r="B157" s="182" t="s">
        <v>52</v>
      </c>
      <c r="C157" s="182" t="s">
        <v>99</v>
      </c>
      <c r="D157" s="182" t="s">
        <v>906</v>
      </c>
      <c r="E157" s="216" t="s">
        <v>380</v>
      </c>
      <c r="F157" s="107">
        <v>157</v>
      </c>
      <c r="G157" s="183">
        <v>157</v>
      </c>
      <c r="H157" s="182" t="s">
        <v>396</v>
      </c>
      <c r="I157" s="182" t="s">
        <v>395</v>
      </c>
      <c r="J157" s="182" t="s">
        <v>71</v>
      </c>
      <c r="K157" s="182" t="s">
        <v>394</v>
      </c>
      <c r="L157" s="216" t="s">
        <v>380</v>
      </c>
    </row>
    <row r="158" spans="1:12" s="184" customFormat="1" x14ac:dyDescent="0.2">
      <c r="A158" s="182" t="s">
        <v>907</v>
      </c>
      <c r="B158" s="182" t="s">
        <v>882</v>
      </c>
      <c r="C158" s="182" t="s">
        <v>99</v>
      </c>
      <c r="D158" s="182" t="s">
        <v>908</v>
      </c>
      <c r="E158" s="216" t="s">
        <v>380</v>
      </c>
      <c r="F158" s="107">
        <v>158</v>
      </c>
      <c r="G158" s="183">
        <v>158</v>
      </c>
      <c r="H158" s="182" t="s">
        <v>393</v>
      </c>
      <c r="I158" s="182" t="s">
        <v>144</v>
      </c>
      <c r="J158" s="182" t="s">
        <v>71</v>
      </c>
      <c r="K158" s="182" t="s">
        <v>392</v>
      </c>
      <c r="L158" s="216" t="s">
        <v>380</v>
      </c>
    </row>
    <row r="159" spans="1:12" s="184" customFormat="1" x14ac:dyDescent="0.2">
      <c r="A159" s="182" t="s">
        <v>217</v>
      </c>
      <c r="B159" s="182" t="s">
        <v>23</v>
      </c>
      <c r="C159" s="182" t="s">
        <v>99</v>
      </c>
      <c r="D159" s="182" t="s">
        <v>218</v>
      </c>
      <c r="E159" s="216" t="s">
        <v>380</v>
      </c>
      <c r="F159" s="107">
        <v>159</v>
      </c>
      <c r="G159" s="183">
        <v>159</v>
      </c>
      <c r="H159" s="182" t="s">
        <v>391</v>
      </c>
      <c r="I159" s="182" t="s">
        <v>21</v>
      </c>
      <c r="J159" s="182" t="s">
        <v>71</v>
      </c>
      <c r="K159" s="182" t="s">
        <v>390</v>
      </c>
      <c r="L159" s="216" t="s">
        <v>380</v>
      </c>
    </row>
    <row r="160" spans="1:12" s="184" customFormat="1" x14ac:dyDescent="0.2">
      <c r="A160" s="182" t="s">
        <v>909</v>
      </c>
      <c r="B160" s="182" t="s">
        <v>169</v>
      </c>
      <c r="C160" s="182" t="s">
        <v>99</v>
      </c>
      <c r="D160" s="182" t="s">
        <v>910</v>
      </c>
      <c r="E160" s="216" t="s">
        <v>380</v>
      </c>
      <c r="F160" s="107">
        <v>160</v>
      </c>
      <c r="G160" s="183">
        <v>160</v>
      </c>
      <c r="H160" s="182" t="s">
        <v>79</v>
      </c>
      <c r="I160" s="182" t="s">
        <v>80</v>
      </c>
      <c r="J160" s="182" t="s">
        <v>71</v>
      </c>
      <c r="K160" s="182" t="s">
        <v>272</v>
      </c>
      <c r="L160" s="216" t="s">
        <v>380</v>
      </c>
    </row>
    <row r="161" spans="1:12" s="184" customFormat="1" x14ac:dyDescent="0.2">
      <c r="A161" s="182" t="s">
        <v>911</v>
      </c>
      <c r="B161" s="182" t="s">
        <v>912</v>
      </c>
      <c r="C161" s="182" t="s">
        <v>99</v>
      </c>
      <c r="D161" s="182" t="s">
        <v>913</v>
      </c>
      <c r="E161" s="216" t="s">
        <v>380</v>
      </c>
      <c r="F161" s="107">
        <v>161</v>
      </c>
      <c r="G161" s="183">
        <v>161</v>
      </c>
      <c r="H161" s="182" t="s">
        <v>1338</v>
      </c>
      <c r="I161" s="182" t="s">
        <v>1339</v>
      </c>
      <c r="J161" s="182" t="s">
        <v>71</v>
      </c>
      <c r="K161" s="182" t="s">
        <v>1340</v>
      </c>
      <c r="L161" s="216" t="s">
        <v>380</v>
      </c>
    </row>
    <row r="162" spans="1:12" s="184" customFormat="1" x14ac:dyDescent="0.2">
      <c r="A162" s="182" t="s">
        <v>1435</v>
      </c>
      <c r="B162" s="182" t="s">
        <v>949</v>
      </c>
      <c r="C162" s="182" t="s">
        <v>99</v>
      </c>
      <c r="D162" s="182" t="s">
        <v>1436</v>
      </c>
      <c r="E162" s="216" t="s">
        <v>380</v>
      </c>
      <c r="F162" s="107">
        <v>162</v>
      </c>
      <c r="G162" s="183">
        <v>162</v>
      </c>
      <c r="H162" s="182" t="s">
        <v>129</v>
      </c>
      <c r="I162" s="182" t="s">
        <v>130</v>
      </c>
      <c r="J162" s="182" t="s">
        <v>71</v>
      </c>
      <c r="K162" s="182" t="s">
        <v>212</v>
      </c>
      <c r="L162" s="216" t="s">
        <v>380</v>
      </c>
    </row>
    <row r="163" spans="1:12" s="184" customFormat="1" x14ac:dyDescent="0.2">
      <c r="A163" s="182" t="s">
        <v>914</v>
      </c>
      <c r="B163" s="182" t="s">
        <v>915</v>
      </c>
      <c r="C163" s="182" t="s">
        <v>99</v>
      </c>
      <c r="D163" s="182" t="s">
        <v>916</v>
      </c>
      <c r="E163" s="216" t="s">
        <v>380</v>
      </c>
      <c r="F163" s="107">
        <v>163</v>
      </c>
      <c r="G163" s="183">
        <v>163</v>
      </c>
      <c r="H163" s="182" t="s">
        <v>90</v>
      </c>
      <c r="I163" s="182" t="s">
        <v>21</v>
      </c>
      <c r="J163" s="182" t="s">
        <v>71</v>
      </c>
      <c r="K163" s="182" t="s">
        <v>276</v>
      </c>
      <c r="L163" s="216" t="s">
        <v>380</v>
      </c>
    </row>
    <row r="164" spans="1:12" s="184" customFormat="1" x14ac:dyDescent="0.2">
      <c r="A164" s="182" t="s">
        <v>917</v>
      </c>
      <c r="B164" s="182" t="s">
        <v>57</v>
      </c>
      <c r="C164" s="182" t="s">
        <v>99</v>
      </c>
      <c r="D164" s="182" t="s">
        <v>918</v>
      </c>
      <c r="E164" s="216" t="s">
        <v>380</v>
      </c>
      <c r="F164" s="107">
        <v>164</v>
      </c>
      <c r="G164" s="183">
        <v>164</v>
      </c>
      <c r="H164" s="182" t="s">
        <v>1341</v>
      </c>
      <c r="I164" s="182" t="s">
        <v>1342</v>
      </c>
      <c r="J164" s="182" t="s">
        <v>71</v>
      </c>
      <c r="K164" s="182" t="s">
        <v>1343</v>
      </c>
      <c r="L164" s="216" t="s">
        <v>380</v>
      </c>
    </row>
    <row r="165" spans="1:12" s="184" customFormat="1" x14ac:dyDescent="0.2">
      <c r="A165" s="182" t="s">
        <v>919</v>
      </c>
      <c r="B165" s="182" t="s">
        <v>22</v>
      </c>
      <c r="C165" s="182" t="s">
        <v>99</v>
      </c>
      <c r="D165" s="182" t="s">
        <v>920</v>
      </c>
      <c r="E165" s="216" t="s">
        <v>380</v>
      </c>
      <c r="F165" s="107">
        <v>165</v>
      </c>
      <c r="G165" s="183">
        <v>165</v>
      </c>
      <c r="H165" s="182" t="s">
        <v>284</v>
      </c>
      <c r="I165" s="182" t="s">
        <v>167</v>
      </c>
      <c r="J165" s="182" t="s">
        <v>71</v>
      </c>
      <c r="K165" s="182" t="s">
        <v>285</v>
      </c>
      <c r="L165" s="216" t="s">
        <v>380</v>
      </c>
    </row>
    <row r="166" spans="1:12" s="184" customFormat="1" x14ac:dyDescent="0.2">
      <c r="A166" s="182" t="s">
        <v>921</v>
      </c>
      <c r="B166" s="182" t="s">
        <v>922</v>
      </c>
      <c r="C166" s="182" t="s">
        <v>99</v>
      </c>
      <c r="D166" s="182" t="s">
        <v>923</v>
      </c>
      <c r="E166" s="216" t="s">
        <v>380</v>
      </c>
      <c r="F166" s="107">
        <v>166</v>
      </c>
      <c r="G166" s="183">
        <v>166</v>
      </c>
      <c r="H166" s="182" t="s">
        <v>389</v>
      </c>
      <c r="I166" s="182" t="s">
        <v>388</v>
      </c>
      <c r="J166" s="182" t="s">
        <v>71</v>
      </c>
      <c r="K166" s="182" t="s">
        <v>387</v>
      </c>
      <c r="L166" s="216" t="s">
        <v>380</v>
      </c>
    </row>
    <row r="167" spans="1:12" s="184" customFormat="1" x14ac:dyDescent="0.2">
      <c r="A167" s="182" t="s">
        <v>55</v>
      </c>
      <c r="B167" s="182" t="s">
        <v>329</v>
      </c>
      <c r="C167" s="182" t="s">
        <v>99</v>
      </c>
      <c r="D167" s="182" t="s">
        <v>330</v>
      </c>
      <c r="E167" s="216" t="s">
        <v>380</v>
      </c>
      <c r="F167" s="107">
        <v>167</v>
      </c>
      <c r="G167" s="183">
        <v>167</v>
      </c>
      <c r="H167" s="182" t="s">
        <v>386</v>
      </c>
      <c r="I167" s="182" t="s">
        <v>385</v>
      </c>
      <c r="J167" s="182" t="s">
        <v>100</v>
      </c>
      <c r="K167" s="182" t="s">
        <v>384</v>
      </c>
      <c r="L167" s="216" t="s">
        <v>380</v>
      </c>
    </row>
    <row r="168" spans="1:12" s="184" customFormat="1" x14ac:dyDescent="0.2">
      <c r="A168" s="182" t="s">
        <v>331</v>
      </c>
      <c r="B168" s="182" t="s">
        <v>137</v>
      </c>
      <c r="C168" s="182" t="s">
        <v>99</v>
      </c>
      <c r="D168" s="182" t="s">
        <v>332</v>
      </c>
      <c r="E168" s="216" t="s">
        <v>380</v>
      </c>
      <c r="F168" s="107">
        <v>168</v>
      </c>
      <c r="G168" s="183">
        <v>168</v>
      </c>
      <c r="H168" s="182" t="s">
        <v>383</v>
      </c>
      <c r="I168" s="182" t="s">
        <v>382</v>
      </c>
      <c r="J168" s="182" t="s">
        <v>100</v>
      </c>
      <c r="K168" s="182" t="s">
        <v>381</v>
      </c>
      <c r="L168" s="216" t="s">
        <v>380</v>
      </c>
    </row>
    <row r="169" spans="1:12" s="184" customFormat="1" x14ac:dyDescent="0.2">
      <c r="A169" s="182" t="s">
        <v>153</v>
      </c>
      <c r="B169" s="182" t="s">
        <v>154</v>
      </c>
      <c r="C169" s="182" t="s">
        <v>99</v>
      </c>
      <c r="D169" s="182" t="s">
        <v>234</v>
      </c>
      <c r="E169" s="216" t="s">
        <v>380</v>
      </c>
      <c r="F169" s="107">
        <v>169</v>
      </c>
      <c r="G169" s="183">
        <v>169</v>
      </c>
      <c r="H169" s="182" t="s">
        <v>1419</v>
      </c>
      <c r="I169" s="182" t="s">
        <v>51</v>
      </c>
      <c r="J169" s="182" t="s">
        <v>100</v>
      </c>
      <c r="K169" s="182" t="s">
        <v>1420</v>
      </c>
      <c r="L169" s="216" t="s">
        <v>380</v>
      </c>
    </row>
    <row r="170" spans="1:12" s="184" customFormat="1" x14ac:dyDescent="0.2">
      <c r="A170" s="182" t="s">
        <v>924</v>
      </c>
      <c r="B170" s="182" t="s">
        <v>887</v>
      </c>
      <c r="C170" s="182" t="s">
        <v>99</v>
      </c>
      <c r="D170" s="182" t="s">
        <v>925</v>
      </c>
      <c r="E170" s="216" t="s">
        <v>380</v>
      </c>
      <c r="F170" s="107">
        <v>170</v>
      </c>
      <c r="G170" s="183">
        <v>170</v>
      </c>
      <c r="H170" s="182" t="s">
        <v>379</v>
      </c>
      <c r="I170" s="182" t="s">
        <v>378</v>
      </c>
      <c r="J170" s="182" t="s">
        <v>100</v>
      </c>
      <c r="K170" s="182" t="s">
        <v>377</v>
      </c>
      <c r="L170" s="216" t="s">
        <v>376</v>
      </c>
    </row>
    <row r="171" spans="1:12" s="184" customFormat="1" x14ac:dyDescent="0.2">
      <c r="A171" s="182" t="s">
        <v>926</v>
      </c>
      <c r="B171" s="182" t="s">
        <v>927</v>
      </c>
      <c r="C171" s="182" t="s">
        <v>99</v>
      </c>
      <c r="D171" s="182" t="s">
        <v>928</v>
      </c>
      <c r="E171" s="216" t="s">
        <v>380</v>
      </c>
      <c r="F171" s="107">
        <v>171</v>
      </c>
      <c r="G171" s="183">
        <v>171</v>
      </c>
      <c r="H171" s="115"/>
      <c r="I171" s="115"/>
      <c r="J171" s="115"/>
      <c r="K171" s="115"/>
      <c r="L171" s="115"/>
    </row>
    <row r="172" spans="1:12" s="184" customFormat="1" x14ac:dyDescent="0.2">
      <c r="A172" s="182" t="s">
        <v>929</v>
      </c>
      <c r="B172" s="182" t="s">
        <v>57</v>
      </c>
      <c r="C172" s="182" t="s">
        <v>930</v>
      </c>
      <c r="D172" s="182" t="s">
        <v>931</v>
      </c>
      <c r="E172" s="216" t="s">
        <v>380</v>
      </c>
      <c r="F172" s="107">
        <v>172</v>
      </c>
      <c r="G172" s="183">
        <v>172</v>
      </c>
      <c r="H172" s="115"/>
      <c r="I172" s="115"/>
      <c r="J172" s="115"/>
      <c r="K172" s="115"/>
      <c r="L172" s="115"/>
    </row>
    <row r="173" spans="1:12" s="184" customFormat="1" x14ac:dyDescent="0.2">
      <c r="A173" s="182" t="s">
        <v>932</v>
      </c>
      <c r="B173" s="182" t="s">
        <v>58</v>
      </c>
      <c r="C173" s="182" t="s">
        <v>75</v>
      </c>
      <c r="D173" s="182" t="s">
        <v>225</v>
      </c>
      <c r="E173" s="216" t="s">
        <v>380</v>
      </c>
      <c r="F173" s="107">
        <v>173</v>
      </c>
      <c r="G173" s="183">
        <v>173</v>
      </c>
      <c r="H173" s="115"/>
      <c r="I173" s="115"/>
      <c r="J173" s="115"/>
      <c r="K173" s="115"/>
      <c r="L173" s="115"/>
    </row>
    <row r="174" spans="1:12" s="184" customFormat="1" x14ac:dyDescent="0.2">
      <c r="A174" s="182" t="s">
        <v>312</v>
      </c>
      <c r="B174" s="182" t="s">
        <v>63</v>
      </c>
      <c r="C174" s="182" t="s">
        <v>75</v>
      </c>
      <c r="D174" s="182" t="s">
        <v>313</v>
      </c>
      <c r="E174" s="216" t="s">
        <v>380</v>
      </c>
      <c r="F174" s="107">
        <v>174</v>
      </c>
      <c r="G174" s="183">
        <v>174</v>
      </c>
      <c r="H174" s="115"/>
      <c r="I174" s="115"/>
      <c r="J174" s="115"/>
      <c r="K174" s="115"/>
      <c r="L174" s="115"/>
    </row>
    <row r="175" spans="1:12" s="184" customFormat="1" x14ac:dyDescent="0.2">
      <c r="A175" s="182" t="s">
        <v>325</v>
      </c>
      <c r="B175" s="182" t="s">
        <v>326</v>
      </c>
      <c r="C175" s="182" t="s">
        <v>75</v>
      </c>
      <c r="D175" s="182" t="s">
        <v>327</v>
      </c>
      <c r="E175" s="216" t="s">
        <v>380</v>
      </c>
      <c r="F175" s="107">
        <v>175</v>
      </c>
      <c r="G175" s="183">
        <v>175</v>
      </c>
      <c r="H175" s="115"/>
      <c r="I175" s="115"/>
      <c r="J175" s="115"/>
      <c r="K175" s="115"/>
      <c r="L175" s="115"/>
    </row>
    <row r="176" spans="1:12" s="184" customFormat="1" x14ac:dyDescent="0.2">
      <c r="A176" s="182" t="s">
        <v>933</v>
      </c>
      <c r="B176" s="182" t="s">
        <v>934</v>
      </c>
      <c r="C176" s="182" t="s">
        <v>25</v>
      </c>
      <c r="D176" s="182" t="s">
        <v>935</v>
      </c>
      <c r="E176" s="216" t="s">
        <v>380</v>
      </c>
      <c r="F176" s="107">
        <v>176</v>
      </c>
      <c r="G176" s="183">
        <v>176</v>
      </c>
      <c r="H176" s="115"/>
      <c r="I176" s="115"/>
      <c r="J176" s="115"/>
      <c r="K176" s="115"/>
      <c r="L176" s="115"/>
    </row>
    <row r="177" spans="1:12" s="184" customFormat="1" x14ac:dyDescent="0.2">
      <c r="A177" s="182" t="s">
        <v>936</v>
      </c>
      <c r="B177" s="182" t="s">
        <v>61</v>
      </c>
      <c r="C177" s="182" t="s">
        <v>25</v>
      </c>
      <c r="D177" s="182" t="s">
        <v>937</v>
      </c>
      <c r="E177" s="216" t="s">
        <v>380</v>
      </c>
      <c r="F177" s="107">
        <v>177</v>
      </c>
      <c r="G177" s="183">
        <v>177</v>
      </c>
      <c r="H177" s="115"/>
      <c r="I177" s="115"/>
      <c r="J177" s="115"/>
      <c r="K177" s="115"/>
      <c r="L177" s="115"/>
    </row>
    <row r="178" spans="1:12" s="184" customFormat="1" x14ac:dyDescent="0.2">
      <c r="A178" s="182" t="s">
        <v>289</v>
      </c>
      <c r="B178" s="182" t="s">
        <v>290</v>
      </c>
      <c r="C178" s="182" t="s">
        <v>25</v>
      </c>
      <c r="D178" s="182" t="s">
        <v>291</v>
      </c>
      <c r="E178" s="216" t="s">
        <v>380</v>
      </c>
      <c r="F178" s="107">
        <v>178</v>
      </c>
      <c r="G178" s="183">
        <v>178</v>
      </c>
      <c r="H178" s="115"/>
      <c r="I178" s="115"/>
      <c r="J178" s="115"/>
      <c r="K178" s="115"/>
      <c r="L178" s="115"/>
    </row>
    <row r="179" spans="1:12" s="184" customFormat="1" x14ac:dyDescent="0.2">
      <c r="A179" s="182" t="s">
        <v>938</v>
      </c>
      <c r="B179" s="182" t="s">
        <v>939</v>
      </c>
      <c r="C179" s="182" t="s">
        <v>25</v>
      </c>
      <c r="D179" s="182" t="s">
        <v>940</v>
      </c>
      <c r="E179" s="216" t="s">
        <v>380</v>
      </c>
      <c r="F179" s="107">
        <v>179</v>
      </c>
      <c r="G179" s="183">
        <v>179</v>
      </c>
      <c r="H179" s="115"/>
      <c r="I179" s="115"/>
      <c r="J179" s="115"/>
      <c r="K179" s="115"/>
      <c r="L179" s="115"/>
    </row>
    <row r="180" spans="1:12" s="184" customFormat="1" x14ac:dyDescent="0.2">
      <c r="A180" s="182" t="s">
        <v>941</v>
      </c>
      <c r="B180" s="182" t="s">
        <v>353</v>
      </c>
      <c r="C180" s="182" t="s">
        <v>25</v>
      </c>
      <c r="D180" s="182" t="s">
        <v>942</v>
      </c>
      <c r="E180" s="216" t="s">
        <v>380</v>
      </c>
      <c r="F180" s="107">
        <v>180</v>
      </c>
      <c r="G180" s="183">
        <v>180</v>
      </c>
      <c r="H180" s="115"/>
      <c r="I180" s="115"/>
      <c r="J180" s="115"/>
      <c r="K180" s="115"/>
      <c r="L180" s="115"/>
    </row>
    <row r="181" spans="1:12" s="184" customFormat="1" x14ac:dyDescent="0.2">
      <c r="A181" s="182" t="s">
        <v>943</v>
      </c>
      <c r="B181" s="182" t="s">
        <v>102</v>
      </c>
      <c r="C181" s="182" t="s">
        <v>25</v>
      </c>
      <c r="D181" s="182" t="s">
        <v>944</v>
      </c>
      <c r="E181" s="216" t="s">
        <v>380</v>
      </c>
      <c r="F181" s="107">
        <v>181</v>
      </c>
      <c r="G181" s="183">
        <v>181</v>
      </c>
      <c r="H181" s="115"/>
      <c r="I181" s="115"/>
      <c r="J181" s="115"/>
      <c r="K181" s="115"/>
      <c r="L181" s="115"/>
    </row>
    <row r="182" spans="1:12" s="184" customFormat="1" x14ac:dyDescent="0.2">
      <c r="A182" s="182" t="s">
        <v>945</v>
      </c>
      <c r="B182" s="182" t="s">
        <v>946</v>
      </c>
      <c r="C182" s="182" t="s">
        <v>25</v>
      </c>
      <c r="D182" s="182" t="s">
        <v>947</v>
      </c>
      <c r="E182" s="216" t="s">
        <v>380</v>
      </c>
      <c r="F182" s="107">
        <v>182</v>
      </c>
      <c r="G182" s="183">
        <v>182</v>
      </c>
      <c r="H182" s="115"/>
      <c r="I182" s="115"/>
      <c r="J182" s="115"/>
      <c r="K182" s="115"/>
      <c r="L182" s="115"/>
    </row>
    <row r="183" spans="1:12" s="184" customFormat="1" x14ac:dyDescent="0.2">
      <c r="A183" s="182" t="s">
        <v>948</v>
      </c>
      <c r="B183" s="182" t="s">
        <v>949</v>
      </c>
      <c r="C183" s="182" t="s">
        <v>25</v>
      </c>
      <c r="D183" s="182" t="s">
        <v>950</v>
      </c>
      <c r="E183" s="216" t="s">
        <v>380</v>
      </c>
      <c r="F183" s="107">
        <v>183</v>
      </c>
      <c r="G183" s="183">
        <v>183</v>
      </c>
      <c r="H183" s="115"/>
      <c r="I183" s="115"/>
      <c r="J183" s="115"/>
      <c r="K183" s="115"/>
      <c r="L183" s="115"/>
    </row>
    <row r="184" spans="1:12" s="184" customFormat="1" x14ac:dyDescent="0.2">
      <c r="A184" s="182" t="s">
        <v>951</v>
      </c>
      <c r="B184" s="182" t="s">
        <v>952</v>
      </c>
      <c r="C184" s="182" t="s">
        <v>25</v>
      </c>
      <c r="D184" s="182" t="s">
        <v>953</v>
      </c>
      <c r="E184" s="216" t="s">
        <v>380</v>
      </c>
      <c r="F184" s="107">
        <v>184</v>
      </c>
      <c r="G184" s="183">
        <v>184</v>
      </c>
      <c r="H184" s="115"/>
      <c r="I184" s="115"/>
      <c r="J184" s="115"/>
      <c r="K184" s="115"/>
      <c r="L184" s="115"/>
    </row>
    <row r="185" spans="1:12" s="184" customFormat="1" x14ac:dyDescent="0.2">
      <c r="A185" s="182" t="s">
        <v>954</v>
      </c>
      <c r="B185" s="182" t="s">
        <v>57</v>
      </c>
      <c r="C185" s="182" t="s">
        <v>25</v>
      </c>
      <c r="D185" s="182" t="s">
        <v>955</v>
      </c>
      <c r="E185" s="216" t="s">
        <v>380</v>
      </c>
      <c r="F185" s="107">
        <v>185</v>
      </c>
      <c r="G185" s="183">
        <v>185</v>
      </c>
      <c r="H185" s="115"/>
      <c r="I185" s="115"/>
      <c r="J185" s="115"/>
      <c r="K185" s="115"/>
      <c r="L185" s="115"/>
    </row>
    <row r="186" spans="1:12" s="184" customFormat="1" x14ac:dyDescent="0.2">
      <c r="A186" s="182" t="s">
        <v>956</v>
      </c>
      <c r="B186" s="182" t="s">
        <v>693</v>
      </c>
      <c r="C186" s="182" t="s">
        <v>25</v>
      </c>
      <c r="D186" s="182" t="s">
        <v>957</v>
      </c>
      <c r="E186" s="216" t="s">
        <v>380</v>
      </c>
      <c r="F186" s="107">
        <v>186</v>
      </c>
      <c r="G186" s="183">
        <v>186</v>
      </c>
      <c r="H186" s="115"/>
      <c r="I186" s="115"/>
      <c r="J186" s="115"/>
      <c r="K186" s="115"/>
      <c r="L186" s="115"/>
    </row>
    <row r="187" spans="1:12" s="184" customFormat="1" x14ac:dyDescent="0.2">
      <c r="A187" s="182" t="s">
        <v>958</v>
      </c>
      <c r="B187" s="182" t="s">
        <v>959</v>
      </c>
      <c r="C187" s="182" t="s">
        <v>25</v>
      </c>
      <c r="D187" s="182" t="s">
        <v>960</v>
      </c>
      <c r="E187" s="216" t="s">
        <v>380</v>
      </c>
      <c r="F187" s="107">
        <v>187</v>
      </c>
      <c r="G187" s="183">
        <v>187</v>
      </c>
      <c r="H187" s="115"/>
      <c r="I187" s="115"/>
      <c r="J187" s="115"/>
      <c r="K187" s="115"/>
      <c r="L187" s="115"/>
    </row>
    <row r="188" spans="1:12" s="184" customFormat="1" x14ac:dyDescent="0.2">
      <c r="A188" s="182" t="s">
        <v>961</v>
      </c>
      <c r="B188" s="182" t="s">
        <v>867</v>
      </c>
      <c r="C188" s="182" t="s">
        <v>25</v>
      </c>
      <c r="D188" s="182" t="s">
        <v>962</v>
      </c>
      <c r="E188" s="216" t="s">
        <v>380</v>
      </c>
      <c r="F188" s="107">
        <v>188</v>
      </c>
      <c r="G188" s="183">
        <v>188</v>
      </c>
      <c r="H188" s="115"/>
      <c r="I188" s="115"/>
      <c r="J188" s="115"/>
      <c r="K188" s="115"/>
      <c r="L188" s="115"/>
    </row>
    <row r="189" spans="1:12" s="184" customFormat="1" x14ac:dyDescent="0.2">
      <c r="A189" s="182" t="s">
        <v>963</v>
      </c>
      <c r="B189" s="182" t="s">
        <v>895</v>
      </c>
      <c r="C189" s="182" t="s">
        <v>25</v>
      </c>
      <c r="D189" s="182" t="s">
        <v>964</v>
      </c>
      <c r="E189" s="216" t="s">
        <v>380</v>
      </c>
      <c r="F189" s="107">
        <v>189</v>
      </c>
      <c r="G189" s="183">
        <v>189</v>
      </c>
      <c r="H189" s="115"/>
      <c r="I189" s="115"/>
      <c r="J189" s="115"/>
      <c r="K189" s="115"/>
      <c r="L189" s="115"/>
    </row>
    <row r="190" spans="1:12" s="184" customFormat="1" x14ac:dyDescent="0.2">
      <c r="A190" s="182" t="s">
        <v>965</v>
      </c>
      <c r="B190" s="182" t="s">
        <v>52</v>
      </c>
      <c r="C190" s="182" t="s">
        <v>25</v>
      </c>
      <c r="D190" s="182" t="s">
        <v>966</v>
      </c>
      <c r="E190" s="216" t="s">
        <v>380</v>
      </c>
      <c r="F190" s="107">
        <v>190</v>
      </c>
      <c r="G190" s="183">
        <v>190</v>
      </c>
      <c r="H190" s="115"/>
      <c r="I190" s="115"/>
      <c r="J190" s="115"/>
      <c r="K190" s="115"/>
      <c r="L190" s="115"/>
    </row>
    <row r="191" spans="1:12" s="184" customFormat="1" x14ac:dyDescent="0.2">
      <c r="A191" s="182" t="s">
        <v>967</v>
      </c>
      <c r="B191" s="182" t="s">
        <v>22</v>
      </c>
      <c r="C191" s="182" t="s">
        <v>25</v>
      </c>
      <c r="D191" s="182" t="s">
        <v>968</v>
      </c>
      <c r="E191" s="216" t="s">
        <v>380</v>
      </c>
      <c r="F191" s="107">
        <v>191</v>
      </c>
      <c r="G191" s="183">
        <v>191</v>
      </c>
      <c r="H191" s="115"/>
      <c r="I191" s="115"/>
      <c r="J191" s="115"/>
      <c r="K191" s="115"/>
      <c r="L191" s="115"/>
    </row>
    <row r="192" spans="1:12" s="184" customFormat="1" x14ac:dyDescent="0.2">
      <c r="A192" s="182" t="s">
        <v>969</v>
      </c>
      <c r="B192" s="182" t="s">
        <v>970</v>
      </c>
      <c r="C192" s="182" t="s">
        <v>25</v>
      </c>
      <c r="D192" s="182" t="s">
        <v>971</v>
      </c>
      <c r="E192" s="216" t="s">
        <v>380</v>
      </c>
      <c r="F192" s="107">
        <v>192</v>
      </c>
      <c r="G192" s="183">
        <v>192</v>
      </c>
      <c r="H192" s="115"/>
      <c r="I192" s="115"/>
      <c r="J192" s="115"/>
      <c r="K192" s="115"/>
      <c r="L192" s="115"/>
    </row>
    <row r="193" spans="1:12" s="184" customFormat="1" x14ac:dyDescent="0.2">
      <c r="A193" s="182" t="s">
        <v>972</v>
      </c>
      <c r="B193" s="182" t="s">
        <v>973</v>
      </c>
      <c r="C193" s="182" t="s">
        <v>25</v>
      </c>
      <c r="D193" s="182" t="s">
        <v>974</v>
      </c>
      <c r="E193" s="216" t="s">
        <v>380</v>
      </c>
      <c r="F193" s="107">
        <v>193</v>
      </c>
      <c r="G193" s="183">
        <v>193</v>
      </c>
      <c r="H193" s="115"/>
      <c r="I193" s="115"/>
      <c r="J193" s="115"/>
      <c r="K193" s="115"/>
      <c r="L193" s="115"/>
    </row>
    <row r="194" spans="1:12" s="184" customFormat="1" x14ac:dyDescent="0.2">
      <c r="A194" s="182" t="s">
        <v>975</v>
      </c>
      <c r="B194" s="182" t="s">
        <v>973</v>
      </c>
      <c r="C194" s="182" t="s">
        <v>25</v>
      </c>
      <c r="D194" s="182" t="s">
        <v>976</v>
      </c>
      <c r="E194" s="216" t="s">
        <v>380</v>
      </c>
      <c r="F194" s="107">
        <v>194</v>
      </c>
      <c r="G194" s="183">
        <v>194</v>
      </c>
      <c r="H194" s="115"/>
      <c r="I194" s="115"/>
      <c r="J194" s="115"/>
      <c r="K194" s="115"/>
      <c r="L194" s="115"/>
    </row>
    <row r="195" spans="1:12" s="184" customFormat="1" x14ac:dyDescent="0.2">
      <c r="A195" s="182" t="s">
        <v>977</v>
      </c>
      <c r="B195" s="182" t="s">
        <v>978</v>
      </c>
      <c r="C195" s="182" t="s">
        <v>25</v>
      </c>
      <c r="D195" s="182" t="s">
        <v>979</v>
      </c>
      <c r="E195" s="216" t="s">
        <v>380</v>
      </c>
      <c r="F195" s="107">
        <v>195</v>
      </c>
      <c r="G195" s="183">
        <v>195</v>
      </c>
      <c r="H195" s="115"/>
      <c r="I195" s="115"/>
      <c r="J195" s="115"/>
      <c r="K195" s="115"/>
      <c r="L195" s="115"/>
    </row>
    <row r="196" spans="1:12" s="184" customFormat="1" x14ac:dyDescent="0.2">
      <c r="A196" s="182" t="s">
        <v>980</v>
      </c>
      <c r="B196" s="182" t="s">
        <v>915</v>
      </c>
      <c r="C196" s="182" t="s">
        <v>25</v>
      </c>
      <c r="D196" s="182" t="s">
        <v>981</v>
      </c>
      <c r="E196" s="216" t="s">
        <v>380</v>
      </c>
      <c r="F196" s="107">
        <v>196</v>
      </c>
      <c r="G196" s="183">
        <v>196</v>
      </c>
      <c r="H196" s="115"/>
      <c r="I196" s="115"/>
      <c r="J196" s="115"/>
      <c r="K196" s="115"/>
      <c r="L196" s="115"/>
    </row>
    <row r="197" spans="1:12" s="184" customFormat="1" x14ac:dyDescent="0.2">
      <c r="A197" s="182" t="s">
        <v>982</v>
      </c>
      <c r="B197" s="182" t="s">
        <v>983</v>
      </c>
      <c r="C197" s="182" t="s">
        <v>25</v>
      </c>
      <c r="D197" s="182" t="s">
        <v>984</v>
      </c>
      <c r="E197" s="216" t="s">
        <v>380</v>
      </c>
      <c r="F197" s="107">
        <v>197</v>
      </c>
      <c r="G197" s="183">
        <v>197</v>
      </c>
      <c r="H197" s="115"/>
      <c r="I197" s="115"/>
      <c r="J197" s="115"/>
      <c r="K197" s="115"/>
      <c r="L197" s="115"/>
    </row>
    <row r="198" spans="1:12" s="184" customFormat="1" x14ac:dyDescent="0.2">
      <c r="A198" s="182" t="s">
        <v>985</v>
      </c>
      <c r="B198" s="182" t="s">
        <v>846</v>
      </c>
      <c r="C198" s="182" t="s">
        <v>25</v>
      </c>
      <c r="D198" s="182" t="s">
        <v>986</v>
      </c>
      <c r="E198" s="216" t="s">
        <v>380</v>
      </c>
      <c r="F198" s="107">
        <v>198</v>
      </c>
      <c r="G198" s="183">
        <v>198</v>
      </c>
      <c r="H198" s="115"/>
      <c r="I198" s="115"/>
      <c r="J198" s="115"/>
      <c r="K198" s="115"/>
      <c r="L198" s="115"/>
    </row>
    <row r="199" spans="1:12" s="184" customFormat="1" x14ac:dyDescent="0.2">
      <c r="A199" s="182" t="s">
        <v>987</v>
      </c>
      <c r="B199" s="182" t="s">
        <v>988</v>
      </c>
      <c r="C199" s="182" t="s">
        <v>25</v>
      </c>
      <c r="D199" s="182" t="s">
        <v>989</v>
      </c>
      <c r="E199" s="216" t="s">
        <v>380</v>
      </c>
      <c r="F199" s="107">
        <v>199</v>
      </c>
      <c r="G199" s="183">
        <v>199</v>
      </c>
      <c r="H199" s="115"/>
      <c r="I199" s="115"/>
      <c r="J199" s="115"/>
      <c r="K199" s="115"/>
      <c r="L199" s="115"/>
    </row>
    <row r="200" spans="1:12" s="184" customFormat="1" x14ac:dyDescent="0.2">
      <c r="A200" s="182" t="s">
        <v>990</v>
      </c>
      <c r="B200" s="182" t="s">
        <v>991</v>
      </c>
      <c r="C200" s="182" t="s">
        <v>25</v>
      </c>
      <c r="D200" s="182" t="s">
        <v>992</v>
      </c>
      <c r="E200" s="216" t="s">
        <v>380</v>
      </c>
      <c r="F200" s="107">
        <v>200</v>
      </c>
      <c r="G200" s="183">
        <v>200</v>
      </c>
      <c r="H200" s="115"/>
      <c r="I200" s="115"/>
      <c r="J200" s="115"/>
      <c r="K200" s="115"/>
      <c r="L200" s="115"/>
    </row>
    <row r="201" spans="1:12" s="184" customFormat="1" x14ac:dyDescent="0.2">
      <c r="A201" s="182" t="s">
        <v>143</v>
      </c>
      <c r="B201" s="182" t="s">
        <v>993</v>
      </c>
      <c r="C201" s="182" t="s">
        <v>25</v>
      </c>
      <c r="D201" s="182" t="s">
        <v>994</v>
      </c>
      <c r="E201" s="216" t="s">
        <v>380</v>
      </c>
      <c r="F201" s="107">
        <v>201</v>
      </c>
      <c r="G201" s="183">
        <v>201</v>
      </c>
      <c r="H201" s="115"/>
      <c r="I201" s="115"/>
      <c r="J201" s="115"/>
      <c r="K201" s="115"/>
      <c r="L201" s="115"/>
    </row>
    <row r="202" spans="1:12" s="184" customFormat="1" x14ac:dyDescent="0.2">
      <c r="A202" s="182" t="s">
        <v>318</v>
      </c>
      <c r="B202" s="182" t="s">
        <v>155</v>
      </c>
      <c r="C202" s="182" t="s">
        <v>25</v>
      </c>
      <c r="D202" s="182" t="s">
        <v>319</v>
      </c>
      <c r="E202" s="216" t="s">
        <v>380</v>
      </c>
      <c r="F202" s="107">
        <v>202</v>
      </c>
    </row>
    <row r="203" spans="1:12" s="184" customFormat="1" x14ac:dyDescent="0.2">
      <c r="A203" s="182" t="s">
        <v>995</v>
      </c>
      <c r="B203" s="182" t="s">
        <v>996</v>
      </c>
      <c r="C203" s="182" t="s">
        <v>25</v>
      </c>
      <c r="D203" s="182" t="s">
        <v>997</v>
      </c>
      <c r="E203" s="216" t="s">
        <v>380</v>
      </c>
      <c r="F203" s="107">
        <v>203</v>
      </c>
    </row>
    <row r="204" spans="1:12" s="184" customFormat="1" x14ac:dyDescent="0.2">
      <c r="A204" s="182" t="s">
        <v>998</v>
      </c>
      <c r="B204" s="182" t="s">
        <v>999</v>
      </c>
      <c r="C204" s="182" t="s">
        <v>25</v>
      </c>
      <c r="D204" s="182" t="s">
        <v>1000</v>
      </c>
      <c r="E204" s="216" t="s">
        <v>380</v>
      </c>
      <c r="F204" s="107">
        <v>204</v>
      </c>
    </row>
    <row r="205" spans="1:12" s="184" customFormat="1" x14ac:dyDescent="0.2">
      <c r="A205" s="182" t="s">
        <v>1001</v>
      </c>
      <c r="B205" s="182" t="s">
        <v>722</v>
      </c>
      <c r="C205" s="182" t="s">
        <v>25</v>
      </c>
      <c r="D205" s="182" t="s">
        <v>1002</v>
      </c>
      <c r="E205" s="216" t="s">
        <v>380</v>
      </c>
      <c r="F205" s="107">
        <v>205</v>
      </c>
    </row>
    <row r="206" spans="1:12" s="184" customFormat="1" x14ac:dyDescent="0.2">
      <c r="A206" s="182" t="s">
        <v>1003</v>
      </c>
      <c r="B206" s="182" t="s">
        <v>1004</v>
      </c>
      <c r="C206" s="182" t="s">
        <v>25</v>
      </c>
      <c r="D206" s="182" t="s">
        <v>1005</v>
      </c>
      <c r="E206" s="216" t="s">
        <v>380</v>
      </c>
      <c r="F206" s="107">
        <v>206</v>
      </c>
    </row>
    <row r="207" spans="1:12" s="184" customFormat="1" x14ac:dyDescent="0.2">
      <c r="A207" s="182" t="s">
        <v>1006</v>
      </c>
      <c r="B207" s="182" t="s">
        <v>946</v>
      </c>
      <c r="C207" s="182" t="s">
        <v>25</v>
      </c>
      <c r="D207" s="182" t="s">
        <v>1007</v>
      </c>
      <c r="E207" s="216" t="s">
        <v>380</v>
      </c>
      <c r="F207" s="107">
        <v>207</v>
      </c>
    </row>
    <row r="208" spans="1:12" s="184" customFormat="1" x14ac:dyDescent="0.2">
      <c r="A208" s="182" t="s">
        <v>1008</v>
      </c>
      <c r="B208" s="182" t="s">
        <v>52</v>
      </c>
      <c r="C208" s="182" t="s">
        <v>25</v>
      </c>
      <c r="D208" s="182" t="s">
        <v>1009</v>
      </c>
      <c r="E208" s="216" t="s">
        <v>380</v>
      </c>
      <c r="F208" s="107">
        <v>208</v>
      </c>
    </row>
    <row r="209" spans="1:6" s="184" customFormat="1" x14ac:dyDescent="0.2">
      <c r="A209" s="182" t="s">
        <v>1010</v>
      </c>
      <c r="B209" s="182" t="s">
        <v>1011</v>
      </c>
      <c r="C209" s="182" t="s">
        <v>25</v>
      </c>
      <c r="D209" s="182" t="s">
        <v>1012</v>
      </c>
      <c r="E209" s="216" t="s">
        <v>380</v>
      </c>
      <c r="F209" s="107">
        <v>209</v>
      </c>
    </row>
    <row r="210" spans="1:6" s="184" customFormat="1" x14ac:dyDescent="0.2">
      <c r="A210" s="182" t="s">
        <v>915</v>
      </c>
      <c r="B210" s="182" t="s">
        <v>138</v>
      </c>
      <c r="C210" s="182" t="s">
        <v>25</v>
      </c>
      <c r="D210" s="182" t="s">
        <v>1013</v>
      </c>
      <c r="E210" s="216" t="s">
        <v>380</v>
      </c>
      <c r="F210" s="107">
        <v>210</v>
      </c>
    </row>
    <row r="211" spans="1:6" s="184" customFormat="1" x14ac:dyDescent="0.2">
      <c r="A211" s="182" t="s">
        <v>1014</v>
      </c>
      <c r="B211" s="182" t="s">
        <v>33</v>
      </c>
      <c r="C211" s="182" t="s">
        <v>25</v>
      </c>
      <c r="D211" s="182" t="s">
        <v>1015</v>
      </c>
      <c r="E211" s="216" t="s">
        <v>380</v>
      </c>
      <c r="F211" s="107">
        <v>211</v>
      </c>
    </row>
    <row r="212" spans="1:6" s="184" customFormat="1" x14ac:dyDescent="0.2">
      <c r="A212" s="182" t="s">
        <v>1016</v>
      </c>
      <c r="B212" s="182" t="s">
        <v>160</v>
      </c>
      <c r="C212" s="182" t="s">
        <v>25</v>
      </c>
      <c r="D212" s="182" t="s">
        <v>1017</v>
      </c>
      <c r="E212" s="216" t="s">
        <v>380</v>
      </c>
      <c r="F212" s="107">
        <v>212</v>
      </c>
    </row>
    <row r="213" spans="1:6" s="184" customFormat="1" x14ac:dyDescent="0.2">
      <c r="A213" s="182" t="s">
        <v>1018</v>
      </c>
      <c r="B213" s="182" t="s">
        <v>1019</v>
      </c>
      <c r="C213" s="182" t="s">
        <v>25</v>
      </c>
      <c r="D213" s="182" t="s">
        <v>1020</v>
      </c>
      <c r="E213" s="216" t="s">
        <v>380</v>
      </c>
      <c r="F213" s="107">
        <v>213</v>
      </c>
    </row>
    <row r="214" spans="1:6" s="184" customFormat="1" x14ac:dyDescent="0.2">
      <c r="A214" s="182" t="s">
        <v>1021</v>
      </c>
      <c r="B214" s="182" t="s">
        <v>1022</v>
      </c>
      <c r="C214" s="182" t="s">
        <v>25</v>
      </c>
      <c r="D214" s="182" t="s">
        <v>1023</v>
      </c>
      <c r="E214" s="216" t="s">
        <v>380</v>
      </c>
      <c r="F214" s="107">
        <v>214</v>
      </c>
    </row>
    <row r="215" spans="1:6" s="184" customFormat="1" x14ac:dyDescent="0.2">
      <c r="A215" s="182" t="s">
        <v>1024</v>
      </c>
      <c r="B215" s="182" t="s">
        <v>24</v>
      </c>
      <c r="C215" s="182" t="s">
        <v>25</v>
      </c>
      <c r="D215" s="182" t="s">
        <v>1025</v>
      </c>
      <c r="E215" s="216" t="s">
        <v>380</v>
      </c>
      <c r="F215" s="107">
        <v>215</v>
      </c>
    </row>
    <row r="216" spans="1:6" s="184" customFormat="1" x14ac:dyDescent="0.2">
      <c r="A216" s="182" t="s">
        <v>1026</v>
      </c>
      <c r="B216" s="182" t="s">
        <v>1027</v>
      </c>
      <c r="C216" s="182" t="s">
        <v>25</v>
      </c>
      <c r="D216" s="182" t="s">
        <v>1028</v>
      </c>
      <c r="E216" s="216" t="s">
        <v>380</v>
      </c>
      <c r="F216" s="107">
        <v>216</v>
      </c>
    </row>
    <row r="217" spans="1:6" s="184" customFormat="1" x14ac:dyDescent="0.2">
      <c r="A217" s="182" t="s">
        <v>1029</v>
      </c>
      <c r="B217" s="182" t="s">
        <v>867</v>
      </c>
      <c r="C217" s="182" t="s">
        <v>25</v>
      </c>
      <c r="D217" s="182" t="s">
        <v>1030</v>
      </c>
      <c r="E217" s="216" t="s">
        <v>380</v>
      </c>
      <c r="F217" s="107">
        <v>217</v>
      </c>
    </row>
    <row r="218" spans="1:6" s="184" customFormat="1" x14ac:dyDescent="0.2">
      <c r="A218" s="182" t="s">
        <v>1031</v>
      </c>
      <c r="B218" s="182" t="s">
        <v>693</v>
      </c>
      <c r="C218" s="182" t="s">
        <v>25</v>
      </c>
      <c r="D218" s="182" t="s">
        <v>1032</v>
      </c>
      <c r="E218" s="216" t="s">
        <v>380</v>
      </c>
      <c r="F218" s="107">
        <v>218</v>
      </c>
    </row>
    <row r="219" spans="1:6" s="184" customFormat="1" x14ac:dyDescent="0.2">
      <c r="A219" s="182" t="s">
        <v>1033</v>
      </c>
      <c r="B219" s="182" t="s">
        <v>816</v>
      </c>
      <c r="C219" s="182" t="s">
        <v>25</v>
      </c>
      <c r="D219" s="182" t="s">
        <v>1034</v>
      </c>
      <c r="E219" s="216" t="s">
        <v>380</v>
      </c>
      <c r="F219" s="107">
        <v>219</v>
      </c>
    </row>
    <row r="220" spans="1:6" s="184" customFormat="1" x14ac:dyDescent="0.2">
      <c r="A220" s="182" t="s">
        <v>1035</v>
      </c>
      <c r="B220" s="182" t="s">
        <v>131</v>
      </c>
      <c r="C220" s="182" t="s">
        <v>25</v>
      </c>
      <c r="D220" s="182" t="s">
        <v>1036</v>
      </c>
      <c r="E220" s="216" t="s">
        <v>380</v>
      </c>
      <c r="F220" s="107">
        <v>220</v>
      </c>
    </row>
    <row r="221" spans="1:6" s="184" customFormat="1" x14ac:dyDescent="0.2">
      <c r="A221" s="182" t="s">
        <v>1037</v>
      </c>
      <c r="B221" s="182" t="s">
        <v>922</v>
      </c>
      <c r="C221" s="182" t="s">
        <v>25</v>
      </c>
      <c r="D221" s="182" t="s">
        <v>1038</v>
      </c>
      <c r="E221" s="216" t="s">
        <v>380</v>
      </c>
      <c r="F221" s="107">
        <v>221</v>
      </c>
    </row>
    <row r="222" spans="1:6" s="184" customFormat="1" x14ac:dyDescent="0.2">
      <c r="A222" s="182" t="s">
        <v>341</v>
      </c>
      <c r="B222" s="182" t="s">
        <v>170</v>
      </c>
      <c r="C222" s="182" t="s">
        <v>25</v>
      </c>
      <c r="D222" s="182" t="s">
        <v>342</v>
      </c>
      <c r="E222" s="216" t="s">
        <v>380</v>
      </c>
      <c r="F222" s="107">
        <v>222</v>
      </c>
    </row>
    <row r="223" spans="1:6" s="184" customFormat="1" x14ac:dyDescent="0.2">
      <c r="A223" s="182" t="s">
        <v>1039</v>
      </c>
      <c r="B223" s="182" t="s">
        <v>1040</v>
      </c>
      <c r="C223" s="182" t="s">
        <v>25</v>
      </c>
      <c r="D223" s="182" t="s">
        <v>1041</v>
      </c>
      <c r="E223" s="216" t="s">
        <v>380</v>
      </c>
      <c r="F223" s="107">
        <v>223</v>
      </c>
    </row>
    <row r="224" spans="1:6" s="184" customFormat="1" x14ac:dyDescent="0.2">
      <c r="A224" s="182" t="s">
        <v>346</v>
      </c>
      <c r="B224" s="182" t="s">
        <v>61</v>
      </c>
      <c r="C224" s="182" t="s">
        <v>25</v>
      </c>
      <c r="D224" s="182" t="s">
        <v>347</v>
      </c>
      <c r="E224" s="216" t="s">
        <v>380</v>
      </c>
      <c r="F224" s="107">
        <v>224</v>
      </c>
    </row>
    <row r="225" spans="1:6" s="184" customFormat="1" x14ac:dyDescent="0.2">
      <c r="A225" s="182" t="s">
        <v>1042</v>
      </c>
      <c r="B225" s="182" t="s">
        <v>946</v>
      </c>
      <c r="C225" s="182" t="s">
        <v>25</v>
      </c>
      <c r="D225" s="182" t="s">
        <v>1043</v>
      </c>
      <c r="E225" s="216" t="s">
        <v>380</v>
      </c>
      <c r="F225" s="107">
        <v>225</v>
      </c>
    </row>
    <row r="226" spans="1:6" s="184" customFormat="1" x14ac:dyDescent="0.2">
      <c r="A226" s="182" t="s">
        <v>1044</v>
      </c>
      <c r="B226" s="182" t="s">
        <v>1045</v>
      </c>
      <c r="C226" s="182" t="s">
        <v>25</v>
      </c>
      <c r="D226" s="182" t="s">
        <v>1046</v>
      </c>
      <c r="E226" s="216" t="s">
        <v>380</v>
      </c>
      <c r="F226" s="107">
        <v>226</v>
      </c>
    </row>
    <row r="227" spans="1:6" s="184" customFormat="1" x14ac:dyDescent="0.2">
      <c r="A227" s="182" t="s">
        <v>1047</v>
      </c>
      <c r="B227" s="182" t="s">
        <v>1048</v>
      </c>
      <c r="C227" s="182" t="s">
        <v>25</v>
      </c>
      <c r="D227" s="182" t="s">
        <v>1049</v>
      </c>
      <c r="E227" s="216" t="s">
        <v>380</v>
      </c>
      <c r="F227" s="107">
        <v>227</v>
      </c>
    </row>
    <row r="228" spans="1:6" s="184" customFormat="1" x14ac:dyDescent="0.2">
      <c r="A228" s="182" t="s">
        <v>1050</v>
      </c>
      <c r="B228" s="182" t="s">
        <v>816</v>
      </c>
      <c r="C228" s="182" t="s">
        <v>25</v>
      </c>
      <c r="D228" s="182" t="s">
        <v>1051</v>
      </c>
      <c r="E228" s="216" t="s">
        <v>380</v>
      </c>
      <c r="F228" s="107">
        <v>228</v>
      </c>
    </row>
    <row r="229" spans="1:6" s="184" customFormat="1" x14ac:dyDescent="0.2">
      <c r="A229" s="182" t="s">
        <v>352</v>
      </c>
      <c r="B229" s="182" t="s">
        <v>353</v>
      </c>
      <c r="C229" s="182" t="s">
        <v>25</v>
      </c>
      <c r="D229" s="182" t="s">
        <v>354</v>
      </c>
      <c r="E229" s="216" t="s">
        <v>380</v>
      </c>
      <c r="F229" s="107">
        <v>229</v>
      </c>
    </row>
    <row r="230" spans="1:6" s="184" customFormat="1" x14ac:dyDescent="0.2">
      <c r="A230" s="182" t="s">
        <v>113</v>
      </c>
      <c r="B230" s="182" t="s">
        <v>22</v>
      </c>
      <c r="C230" s="182" t="s">
        <v>25</v>
      </c>
      <c r="D230" s="182" t="s">
        <v>355</v>
      </c>
      <c r="E230" s="216" t="s">
        <v>380</v>
      </c>
      <c r="F230" s="107">
        <v>230</v>
      </c>
    </row>
    <row r="231" spans="1:6" s="184" customFormat="1" x14ac:dyDescent="0.2">
      <c r="A231" s="182" t="s">
        <v>1052</v>
      </c>
      <c r="B231" s="182" t="s">
        <v>1053</v>
      </c>
      <c r="C231" s="182" t="s">
        <v>25</v>
      </c>
      <c r="D231" s="182" t="s">
        <v>1054</v>
      </c>
      <c r="E231" s="216" t="s">
        <v>380</v>
      </c>
      <c r="F231" s="107">
        <v>231</v>
      </c>
    </row>
    <row r="232" spans="1:6" s="184" customFormat="1" x14ac:dyDescent="0.2">
      <c r="A232" s="182" t="s">
        <v>116</v>
      </c>
      <c r="B232" s="182" t="s">
        <v>104</v>
      </c>
      <c r="C232" s="182" t="s">
        <v>25</v>
      </c>
      <c r="D232" s="182" t="s">
        <v>358</v>
      </c>
      <c r="E232" s="216" t="s">
        <v>380</v>
      </c>
      <c r="F232" s="107">
        <v>232</v>
      </c>
    </row>
    <row r="233" spans="1:6" s="184" customFormat="1" x14ac:dyDescent="0.2">
      <c r="A233" s="182" t="s">
        <v>1055</v>
      </c>
      <c r="B233" s="182" t="s">
        <v>693</v>
      </c>
      <c r="C233" s="182" t="s">
        <v>25</v>
      </c>
      <c r="D233" s="182" t="s">
        <v>1056</v>
      </c>
      <c r="E233" s="216" t="s">
        <v>380</v>
      </c>
      <c r="F233" s="107">
        <v>233</v>
      </c>
    </row>
    <row r="234" spans="1:6" s="184" customFormat="1" x14ac:dyDescent="0.2">
      <c r="A234" s="182" t="s">
        <v>1057</v>
      </c>
      <c r="B234" s="182" t="s">
        <v>102</v>
      </c>
      <c r="C234" s="182" t="s">
        <v>25</v>
      </c>
      <c r="D234" s="182" t="s">
        <v>1058</v>
      </c>
      <c r="E234" s="216" t="s">
        <v>380</v>
      </c>
      <c r="F234" s="107">
        <v>234</v>
      </c>
    </row>
    <row r="235" spans="1:6" s="184" customFormat="1" x14ac:dyDescent="0.2">
      <c r="A235" s="182" t="s">
        <v>1059</v>
      </c>
      <c r="B235" s="182" t="s">
        <v>1060</v>
      </c>
      <c r="C235" s="182" t="s">
        <v>25</v>
      </c>
      <c r="D235" s="182" t="s">
        <v>1061</v>
      </c>
      <c r="E235" s="216" t="s">
        <v>380</v>
      </c>
      <c r="F235" s="107">
        <v>235</v>
      </c>
    </row>
    <row r="236" spans="1:6" s="184" customFormat="1" x14ac:dyDescent="0.2">
      <c r="A236" s="182" t="s">
        <v>749</v>
      </c>
      <c r="B236" s="182" t="s">
        <v>58</v>
      </c>
      <c r="C236" s="182" t="s">
        <v>25</v>
      </c>
      <c r="D236" s="182" t="s">
        <v>1062</v>
      </c>
      <c r="E236" s="216" t="s">
        <v>380</v>
      </c>
      <c r="F236" s="107">
        <v>236</v>
      </c>
    </row>
    <row r="237" spans="1:6" s="184" customFormat="1" x14ac:dyDescent="0.2">
      <c r="A237" s="182" t="s">
        <v>1063</v>
      </c>
      <c r="B237" s="182" t="s">
        <v>69</v>
      </c>
      <c r="C237" s="182" t="s">
        <v>25</v>
      </c>
      <c r="D237" s="182" t="s">
        <v>1064</v>
      </c>
      <c r="E237" s="216" t="s">
        <v>380</v>
      </c>
      <c r="F237" s="107">
        <v>237</v>
      </c>
    </row>
    <row r="238" spans="1:6" s="184" customFormat="1" x14ac:dyDescent="0.2">
      <c r="A238" s="182" t="s">
        <v>118</v>
      </c>
      <c r="B238" s="182" t="s">
        <v>119</v>
      </c>
      <c r="C238" s="182" t="s">
        <v>25</v>
      </c>
      <c r="D238" s="182" t="s">
        <v>367</v>
      </c>
      <c r="E238" s="216" t="s">
        <v>380</v>
      </c>
      <c r="F238" s="107">
        <v>238</v>
      </c>
    </row>
    <row r="239" spans="1:6" s="184" customFormat="1" x14ac:dyDescent="0.2">
      <c r="A239" s="182" t="s">
        <v>1065</v>
      </c>
      <c r="B239" s="182" t="s">
        <v>1066</v>
      </c>
      <c r="C239" s="182" t="s">
        <v>71</v>
      </c>
      <c r="D239" s="182" t="s">
        <v>1067</v>
      </c>
      <c r="E239" s="216" t="s">
        <v>380</v>
      </c>
      <c r="F239" s="107">
        <v>239</v>
      </c>
    </row>
    <row r="240" spans="1:6" s="184" customFormat="1" x14ac:dyDescent="0.2">
      <c r="A240" s="182" t="s">
        <v>1068</v>
      </c>
      <c r="B240" s="182" t="s">
        <v>973</v>
      </c>
      <c r="C240" s="182" t="s">
        <v>71</v>
      </c>
      <c r="D240" s="182" t="s">
        <v>1069</v>
      </c>
      <c r="E240" s="216" t="s">
        <v>380</v>
      </c>
      <c r="F240" s="107">
        <v>240</v>
      </c>
    </row>
    <row r="241" spans="1:12" s="184" customFormat="1" x14ac:dyDescent="0.2">
      <c r="A241" s="182" t="s">
        <v>1070</v>
      </c>
      <c r="B241" s="182" t="s">
        <v>1071</v>
      </c>
      <c r="C241" s="182" t="s">
        <v>71</v>
      </c>
      <c r="D241" s="182" t="s">
        <v>1072</v>
      </c>
      <c r="E241" s="216" t="s">
        <v>380</v>
      </c>
      <c r="F241" s="107">
        <v>241</v>
      </c>
    </row>
    <row r="242" spans="1:12" s="184" customFormat="1" x14ac:dyDescent="0.2">
      <c r="A242" s="182" t="s">
        <v>1073</v>
      </c>
      <c r="B242" s="182" t="s">
        <v>1074</v>
      </c>
      <c r="C242" s="182" t="s">
        <v>71</v>
      </c>
      <c r="D242" s="182" t="s">
        <v>1075</v>
      </c>
      <c r="E242" s="216" t="s">
        <v>380</v>
      </c>
      <c r="F242" s="107">
        <v>242</v>
      </c>
    </row>
    <row r="243" spans="1:12" s="184" customFormat="1" x14ac:dyDescent="0.2">
      <c r="A243" s="182" t="s">
        <v>1076</v>
      </c>
      <c r="B243" s="182" t="s">
        <v>699</v>
      </c>
      <c r="C243" s="182" t="s">
        <v>71</v>
      </c>
      <c r="D243" s="182" t="s">
        <v>1077</v>
      </c>
      <c r="E243" s="216" t="s">
        <v>380</v>
      </c>
      <c r="F243" s="107">
        <v>243</v>
      </c>
    </row>
    <row r="244" spans="1:12" s="184" customFormat="1" x14ac:dyDescent="0.2">
      <c r="A244" s="182" t="s">
        <v>1078</v>
      </c>
      <c r="B244" s="182" t="s">
        <v>58</v>
      </c>
      <c r="C244" s="182" t="s">
        <v>71</v>
      </c>
      <c r="D244" s="182" t="s">
        <v>1079</v>
      </c>
      <c r="E244" s="216" t="s">
        <v>380</v>
      </c>
      <c r="F244" s="107">
        <v>244</v>
      </c>
    </row>
    <row r="245" spans="1:12" s="184" customFormat="1" x14ac:dyDescent="0.2">
      <c r="A245" s="182" t="s">
        <v>70</v>
      </c>
      <c r="B245" s="182" t="s">
        <v>23</v>
      </c>
      <c r="C245" s="182" t="s">
        <v>71</v>
      </c>
      <c r="D245" s="182" t="s">
        <v>216</v>
      </c>
      <c r="E245" s="216" t="s">
        <v>380</v>
      </c>
      <c r="F245" s="107">
        <v>245</v>
      </c>
    </row>
    <row r="246" spans="1:12" s="184" customFormat="1" x14ac:dyDescent="0.2">
      <c r="A246" s="182" t="s">
        <v>97</v>
      </c>
      <c r="B246" s="182" t="s">
        <v>52</v>
      </c>
      <c r="C246" s="182" t="s">
        <v>71</v>
      </c>
      <c r="D246" s="182" t="s">
        <v>293</v>
      </c>
      <c r="E246" s="216" t="s">
        <v>380</v>
      </c>
      <c r="F246" s="107">
        <v>246</v>
      </c>
    </row>
    <row r="247" spans="1:12" s="184" customFormat="1" x14ac:dyDescent="0.2">
      <c r="A247" s="182" t="s">
        <v>97</v>
      </c>
      <c r="B247" s="182" t="s">
        <v>98</v>
      </c>
      <c r="C247" s="182" t="s">
        <v>71</v>
      </c>
      <c r="D247" s="182" t="s">
        <v>292</v>
      </c>
      <c r="E247" s="216" t="s">
        <v>380</v>
      </c>
      <c r="F247" s="107">
        <v>247</v>
      </c>
    </row>
    <row r="248" spans="1:12" s="184" customFormat="1" x14ac:dyDescent="0.2">
      <c r="A248" s="182" t="s">
        <v>176</v>
      </c>
      <c r="B248" s="182" t="s">
        <v>24</v>
      </c>
      <c r="C248" s="182" t="s">
        <v>71</v>
      </c>
      <c r="D248" s="182" t="s">
        <v>294</v>
      </c>
      <c r="E248" s="216" t="s">
        <v>380</v>
      </c>
      <c r="F248" s="107">
        <v>248</v>
      </c>
    </row>
    <row r="249" spans="1:12" s="184" customFormat="1" x14ac:dyDescent="0.2">
      <c r="A249" s="182" t="s">
        <v>132</v>
      </c>
      <c r="B249" s="182" t="s">
        <v>133</v>
      </c>
      <c r="C249" s="182" t="s">
        <v>71</v>
      </c>
      <c r="D249" s="182" t="s">
        <v>295</v>
      </c>
      <c r="E249" s="216" t="s">
        <v>380</v>
      </c>
      <c r="F249" s="107">
        <v>249</v>
      </c>
    </row>
    <row r="250" spans="1:12" s="184" customFormat="1" x14ac:dyDescent="0.2">
      <c r="A250" s="182" t="s">
        <v>222</v>
      </c>
      <c r="B250" s="182" t="s">
        <v>223</v>
      </c>
      <c r="C250" s="182" t="s">
        <v>71</v>
      </c>
      <c r="D250" s="182" t="s">
        <v>224</v>
      </c>
      <c r="E250" s="216" t="s">
        <v>380</v>
      </c>
      <c r="F250" s="107">
        <v>250</v>
      </c>
    </row>
    <row r="251" spans="1:12" s="184" customFormat="1" x14ac:dyDescent="0.2">
      <c r="A251" s="182" t="s">
        <v>134</v>
      </c>
      <c r="B251" s="182" t="s">
        <v>135</v>
      </c>
      <c r="C251" s="182" t="s">
        <v>71</v>
      </c>
      <c r="D251" s="182" t="s">
        <v>296</v>
      </c>
      <c r="E251" s="216" t="s">
        <v>380</v>
      </c>
      <c r="F251" s="107">
        <v>251</v>
      </c>
    </row>
    <row r="252" spans="1:12" s="184" customFormat="1" x14ac:dyDescent="0.2">
      <c r="A252" s="182" t="s">
        <v>1080</v>
      </c>
      <c r="B252" s="182" t="s">
        <v>1081</v>
      </c>
      <c r="C252" s="182" t="s">
        <v>71</v>
      </c>
      <c r="D252" s="182" t="s">
        <v>1082</v>
      </c>
      <c r="E252" s="216" t="s">
        <v>380</v>
      </c>
      <c r="F252" s="107">
        <v>252</v>
      </c>
    </row>
    <row r="253" spans="1:12" s="184" customFormat="1" x14ac:dyDescent="0.2">
      <c r="A253" s="182" t="s">
        <v>1083</v>
      </c>
      <c r="B253" s="182" t="s">
        <v>755</v>
      </c>
      <c r="C253" s="182" t="s">
        <v>71</v>
      </c>
      <c r="D253" s="182" t="s">
        <v>1084</v>
      </c>
      <c r="E253" s="216" t="s">
        <v>380</v>
      </c>
      <c r="F253" s="107">
        <v>253</v>
      </c>
    </row>
    <row r="254" spans="1:12" s="184" customFormat="1" x14ac:dyDescent="0.2">
      <c r="A254" s="182" t="s">
        <v>1085</v>
      </c>
      <c r="B254" s="182" t="s">
        <v>1086</v>
      </c>
      <c r="C254" s="182" t="s">
        <v>71</v>
      </c>
      <c r="D254" s="182" t="s">
        <v>1087</v>
      </c>
      <c r="E254" s="216" t="s">
        <v>380</v>
      </c>
      <c r="F254" s="107">
        <v>254</v>
      </c>
    </row>
    <row r="255" spans="1:12" s="184" customFormat="1" x14ac:dyDescent="0.2">
      <c r="A255" s="182" t="s">
        <v>1088</v>
      </c>
      <c r="B255" s="182" t="s">
        <v>1089</v>
      </c>
      <c r="C255" s="182" t="s">
        <v>71</v>
      </c>
      <c r="D255" s="182" t="s">
        <v>1090</v>
      </c>
      <c r="E255" s="216" t="s">
        <v>380</v>
      </c>
      <c r="F255" s="107">
        <v>255</v>
      </c>
    </row>
    <row r="256" spans="1:12" s="185" customFormat="1" ht="14.25" x14ac:dyDescent="0.2">
      <c r="A256" s="182" t="s">
        <v>94</v>
      </c>
      <c r="B256" s="182" t="s">
        <v>95</v>
      </c>
      <c r="C256" s="182" t="s">
        <v>71</v>
      </c>
      <c r="D256" s="182" t="s">
        <v>300</v>
      </c>
      <c r="E256" s="216" t="s">
        <v>380</v>
      </c>
      <c r="F256" s="107">
        <v>256</v>
      </c>
      <c r="H256" s="184"/>
      <c r="I256" s="184"/>
      <c r="J256" s="184"/>
      <c r="K256" s="184"/>
      <c r="L256" s="184"/>
    </row>
    <row r="257" spans="1:12" s="185" customFormat="1" ht="14.25" x14ac:dyDescent="0.2">
      <c r="A257" s="182" t="s">
        <v>1091</v>
      </c>
      <c r="B257" s="182" t="s">
        <v>102</v>
      </c>
      <c r="C257" s="182" t="s">
        <v>71</v>
      </c>
      <c r="D257" s="182" t="s">
        <v>1092</v>
      </c>
      <c r="E257" s="216" t="s">
        <v>380</v>
      </c>
      <c r="F257" s="107">
        <v>257</v>
      </c>
      <c r="H257" s="184"/>
      <c r="I257" s="184"/>
      <c r="J257" s="184"/>
      <c r="K257" s="184"/>
      <c r="L257" s="184"/>
    </row>
    <row r="258" spans="1:12" s="185" customFormat="1" ht="14.25" x14ac:dyDescent="0.2">
      <c r="A258" s="182" t="s">
        <v>1093</v>
      </c>
      <c r="B258" s="182" t="s">
        <v>1094</v>
      </c>
      <c r="C258" s="182" t="s">
        <v>71</v>
      </c>
      <c r="D258" s="182" t="s">
        <v>1095</v>
      </c>
      <c r="E258" s="216" t="s">
        <v>380</v>
      </c>
      <c r="F258" s="107">
        <v>258</v>
      </c>
      <c r="H258" s="184"/>
      <c r="I258" s="184"/>
      <c r="J258" s="184"/>
      <c r="K258" s="184"/>
      <c r="L258" s="184"/>
    </row>
    <row r="259" spans="1:12" s="185" customFormat="1" ht="14.25" x14ac:dyDescent="0.2">
      <c r="A259" s="182" t="s">
        <v>307</v>
      </c>
      <c r="B259" s="182" t="s">
        <v>57</v>
      </c>
      <c r="C259" s="182" t="s">
        <v>71</v>
      </c>
      <c r="D259" s="182" t="s">
        <v>308</v>
      </c>
      <c r="E259" s="216" t="s">
        <v>380</v>
      </c>
      <c r="F259" s="107">
        <v>259</v>
      </c>
      <c r="H259" s="184"/>
      <c r="I259" s="184"/>
      <c r="J259" s="184"/>
      <c r="K259" s="184"/>
      <c r="L259" s="184"/>
    </row>
    <row r="260" spans="1:12" s="185" customFormat="1" ht="14.25" x14ac:dyDescent="0.2">
      <c r="A260" s="182" t="s">
        <v>309</v>
      </c>
      <c r="B260" s="182" t="s">
        <v>310</v>
      </c>
      <c r="C260" s="182" t="s">
        <v>71</v>
      </c>
      <c r="D260" s="182" t="s">
        <v>311</v>
      </c>
      <c r="E260" s="216" t="s">
        <v>380</v>
      </c>
      <c r="F260" s="107">
        <v>260</v>
      </c>
      <c r="H260" s="184"/>
      <c r="I260" s="184"/>
      <c r="J260" s="184"/>
      <c r="K260" s="184"/>
      <c r="L260" s="184"/>
    </row>
    <row r="261" spans="1:12" s="185" customFormat="1" ht="14.25" x14ac:dyDescent="0.2">
      <c r="A261" s="182" t="s">
        <v>1096</v>
      </c>
      <c r="B261" s="182" t="s">
        <v>104</v>
      </c>
      <c r="C261" s="182" t="s">
        <v>71</v>
      </c>
      <c r="D261" s="182" t="s">
        <v>1097</v>
      </c>
      <c r="E261" s="216" t="s">
        <v>380</v>
      </c>
      <c r="F261" s="107">
        <v>261</v>
      </c>
      <c r="H261" s="184"/>
      <c r="I261" s="184"/>
      <c r="J261" s="184"/>
      <c r="K261" s="184"/>
      <c r="L261" s="184"/>
    </row>
    <row r="262" spans="1:12" s="185" customFormat="1" ht="14.25" x14ac:dyDescent="0.2">
      <c r="A262" s="182" t="s">
        <v>106</v>
      </c>
      <c r="B262" s="182" t="s">
        <v>107</v>
      </c>
      <c r="C262" s="182" t="s">
        <v>71</v>
      </c>
      <c r="D262" s="182" t="s">
        <v>314</v>
      </c>
      <c r="E262" s="216" t="s">
        <v>380</v>
      </c>
      <c r="F262" s="107">
        <v>262</v>
      </c>
      <c r="H262" s="184"/>
      <c r="I262" s="184"/>
      <c r="J262" s="184"/>
      <c r="K262" s="184"/>
      <c r="L262" s="184"/>
    </row>
    <row r="263" spans="1:12" s="185" customFormat="1" ht="14.25" x14ac:dyDescent="0.2">
      <c r="A263" s="182" t="s">
        <v>1098</v>
      </c>
      <c r="B263" s="182" t="s">
        <v>678</v>
      </c>
      <c r="C263" s="182" t="s">
        <v>71</v>
      </c>
      <c r="D263" s="182" t="s">
        <v>1099</v>
      </c>
      <c r="E263" s="216" t="s">
        <v>380</v>
      </c>
      <c r="F263" s="107">
        <v>263</v>
      </c>
      <c r="H263" s="184"/>
      <c r="I263" s="184"/>
      <c r="J263" s="184"/>
      <c r="K263" s="184"/>
      <c r="L263" s="184"/>
    </row>
    <row r="264" spans="1:12" s="185" customFormat="1" ht="14.25" x14ac:dyDescent="0.2">
      <c r="A264" s="182" t="s">
        <v>1100</v>
      </c>
      <c r="B264" s="182" t="s">
        <v>1101</v>
      </c>
      <c r="C264" s="182" t="s">
        <v>71</v>
      </c>
      <c r="D264" s="182" t="s">
        <v>1102</v>
      </c>
      <c r="E264" s="216" t="s">
        <v>380</v>
      </c>
      <c r="F264" s="107">
        <v>264</v>
      </c>
      <c r="H264" s="184"/>
      <c r="I264" s="184"/>
      <c r="J264" s="184"/>
      <c r="K264" s="184"/>
      <c r="L264" s="184"/>
    </row>
    <row r="265" spans="1:12" s="185" customFormat="1" ht="14.25" x14ac:dyDescent="0.2">
      <c r="A265" s="182" t="s">
        <v>322</v>
      </c>
      <c r="B265" s="182" t="s">
        <v>35</v>
      </c>
      <c r="C265" s="182" t="s">
        <v>71</v>
      </c>
      <c r="D265" s="182" t="s">
        <v>323</v>
      </c>
      <c r="E265" s="216" t="s">
        <v>380</v>
      </c>
      <c r="F265" s="107">
        <v>265</v>
      </c>
      <c r="H265" s="184"/>
      <c r="I265" s="184"/>
      <c r="J265" s="184"/>
      <c r="K265" s="184"/>
      <c r="L265" s="184"/>
    </row>
    <row r="266" spans="1:12" s="185" customFormat="1" ht="14.25" x14ac:dyDescent="0.2">
      <c r="A266" s="182" t="s">
        <v>1103</v>
      </c>
      <c r="B266" s="182" t="s">
        <v>1104</v>
      </c>
      <c r="C266" s="182" t="s">
        <v>71</v>
      </c>
      <c r="D266" s="182" t="s">
        <v>1105</v>
      </c>
      <c r="E266" s="216" t="s">
        <v>380</v>
      </c>
      <c r="F266" s="107">
        <v>266</v>
      </c>
      <c r="H266" s="184"/>
      <c r="I266" s="184"/>
      <c r="J266" s="184"/>
      <c r="K266" s="184"/>
      <c r="L266" s="184"/>
    </row>
    <row r="267" spans="1:12" s="185" customFormat="1" ht="14.25" x14ac:dyDescent="0.2">
      <c r="A267" s="182" t="s">
        <v>1106</v>
      </c>
      <c r="B267" s="182" t="s">
        <v>1107</v>
      </c>
      <c r="C267" s="182" t="s">
        <v>71</v>
      </c>
      <c r="D267" s="182" t="s">
        <v>1108</v>
      </c>
      <c r="E267" s="216" t="s">
        <v>380</v>
      </c>
      <c r="F267" s="107">
        <v>267</v>
      </c>
      <c r="H267" s="184"/>
      <c r="I267" s="184"/>
      <c r="J267" s="184"/>
      <c r="K267" s="184"/>
      <c r="L267" s="184"/>
    </row>
    <row r="268" spans="1:12" s="185" customFormat="1" ht="14.25" x14ac:dyDescent="0.2">
      <c r="A268" s="182" t="s">
        <v>1344</v>
      </c>
      <c r="B268" s="182" t="s">
        <v>1345</v>
      </c>
      <c r="C268" s="182" t="s">
        <v>71</v>
      </c>
      <c r="D268" s="182" t="s">
        <v>1346</v>
      </c>
      <c r="E268" s="216" t="s">
        <v>380</v>
      </c>
      <c r="F268" s="107">
        <v>268</v>
      </c>
      <c r="H268" s="184"/>
      <c r="I268" s="184"/>
      <c r="J268" s="184"/>
      <c r="K268" s="184"/>
      <c r="L268" s="184"/>
    </row>
    <row r="269" spans="1:12" s="185" customFormat="1" ht="14.25" x14ac:dyDescent="0.2">
      <c r="A269" s="182" t="s">
        <v>67</v>
      </c>
      <c r="B269" s="182" t="s">
        <v>96</v>
      </c>
      <c r="C269" s="182" t="s">
        <v>71</v>
      </c>
      <c r="D269" s="182" t="s">
        <v>324</v>
      </c>
      <c r="E269" s="216" t="s">
        <v>380</v>
      </c>
      <c r="F269" s="107">
        <v>269</v>
      </c>
      <c r="H269" s="184"/>
      <c r="I269" s="184"/>
      <c r="J269" s="184"/>
      <c r="K269" s="184"/>
      <c r="L269" s="184"/>
    </row>
    <row r="270" spans="1:12" s="185" customFormat="1" ht="14.25" x14ac:dyDescent="0.2">
      <c r="A270" s="182" t="s">
        <v>1109</v>
      </c>
      <c r="B270" s="182" t="s">
        <v>1110</v>
      </c>
      <c r="C270" s="182" t="s">
        <v>71</v>
      </c>
      <c r="D270" s="182" t="s">
        <v>1111</v>
      </c>
      <c r="E270" s="216" t="s">
        <v>380</v>
      </c>
      <c r="F270" s="107">
        <v>270</v>
      </c>
      <c r="H270" s="184"/>
      <c r="I270" s="184"/>
      <c r="J270" s="184"/>
      <c r="K270" s="184"/>
      <c r="L270" s="184"/>
    </row>
    <row r="271" spans="1:12" s="185" customFormat="1" ht="14.25" x14ac:dyDescent="0.2">
      <c r="A271" s="182" t="s">
        <v>1112</v>
      </c>
      <c r="B271" s="182" t="s">
        <v>133</v>
      </c>
      <c r="C271" s="182" t="s">
        <v>71</v>
      </c>
      <c r="D271" s="182" t="s">
        <v>1113</v>
      </c>
      <c r="E271" s="216" t="s">
        <v>380</v>
      </c>
      <c r="F271" s="107">
        <v>271</v>
      </c>
      <c r="H271" s="184"/>
      <c r="I271" s="184"/>
      <c r="J271" s="184"/>
      <c r="K271" s="184"/>
      <c r="L271" s="184"/>
    </row>
    <row r="272" spans="1:12" s="185" customFormat="1" ht="14.25" x14ac:dyDescent="0.2">
      <c r="A272" s="182" t="s">
        <v>1114</v>
      </c>
      <c r="B272" s="182" t="s">
        <v>738</v>
      </c>
      <c r="C272" s="182" t="s">
        <v>71</v>
      </c>
      <c r="D272" s="182" t="s">
        <v>1115</v>
      </c>
      <c r="E272" s="216" t="s">
        <v>380</v>
      </c>
      <c r="F272" s="107">
        <v>272</v>
      </c>
      <c r="H272" s="184"/>
      <c r="I272" s="184"/>
      <c r="J272" s="184"/>
      <c r="K272" s="184"/>
      <c r="L272" s="184"/>
    </row>
    <row r="273" spans="1:12" s="185" customFormat="1" ht="14.25" x14ac:dyDescent="0.2">
      <c r="A273" s="182" t="s">
        <v>61</v>
      </c>
      <c r="B273" s="182" t="s">
        <v>1116</v>
      </c>
      <c r="C273" s="182" t="s">
        <v>71</v>
      </c>
      <c r="D273" s="182" t="s">
        <v>1117</v>
      </c>
      <c r="E273" s="216" t="s">
        <v>380</v>
      </c>
      <c r="F273" s="107">
        <v>273</v>
      </c>
      <c r="H273" s="184"/>
      <c r="I273" s="184"/>
      <c r="J273" s="184"/>
      <c r="K273" s="184"/>
      <c r="L273" s="184"/>
    </row>
    <row r="274" spans="1:12" s="185" customFormat="1" ht="14.25" x14ac:dyDescent="0.2">
      <c r="A274" s="182" t="s">
        <v>177</v>
      </c>
      <c r="B274" s="182" t="s">
        <v>178</v>
      </c>
      <c r="C274" s="182" t="s">
        <v>71</v>
      </c>
      <c r="D274" s="182" t="s">
        <v>328</v>
      </c>
      <c r="E274" s="216" t="s">
        <v>380</v>
      </c>
      <c r="F274" s="107">
        <v>274</v>
      </c>
      <c r="H274" s="184"/>
      <c r="I274" s="184"/>
      <c r="J274" s="184"/>
      <c r="K274" s="184"/>
      <c r="L274" s="184"/>
    </row>
    <row r="275" spans="1:12" s="185" customFormat="1" ht="14.25" x14ac:dyDescent="0.2">
      <c r="A275" s="182" t="s">
        <v>1118</v>
      </c>
      <c r="B275" s="182" t="s">
        <v>1119</v>
      </c>
      <c r="C275" s="182" t="s">
        <v>71</v>
      </c>
      <c r="D275" s="182" t="s">
        <v>1120</v>
      </c>
      <c r="E275" s="216" t="s">
        <v>380</v>
      </c>
      <c r="F275" s="107">
        <v>275</v>
      </c>
      <c r="H275" s="184"/>
      <c r="I275" s="184"/>
      <c r="J275" s="184"/>
      <c r="K275" s="184"/>
      <c r="L275" s="184"/>
    </row>
    <row r="276" spans="1:12" s="185" customFormat="1" ht="14.25" x14ac:dyDescent="0.2">
      <c r="A276" s="182" t="s">
        <v>1121</v>
      </c>
      <c r="B276" s="182" t="s">
        <v>24</v>
      </c>
      <c r="C276" s="182" t="s">
        <v>71</v>
      </c>
      <c r="D276" s="182" t="s">
        <v>1122</v>
      </c>
      <c r="E276" s="216" t="s">
        <v>380</v>
      </c>
      <c r="F276" s="107">
        <v>276</v>
      </c>
      <c r="H276" s="184"/>
      <c r="I276" s="184"/>
      <c r="J276" s="184"/>
      <c r="K276" s="184"/>
      <c r="L276" s="184"/>
    </row>
    <row r="277" spans="1:12" s="185" customFormat="1" ht="14.25" x14ac:dyDescent="0.2">
      <c r="A277" s="182" t="s">
        <v>1123</v>
      </c>
      <c r="B277" s="182" t="s">
        <v>1124</v>
      </c>
      <c r="C277" s="182" t="s">
        <v>71</v>
      </c>
      <c r="D277" s="182" t="s">
        <v>1125</v>
      </c>
      <c r="E277" s="216" t="s">
        <v>380</v>
      </c>
      <c r="F277" s="107">
        <v>277</v>
      </c>
      <c r="H277" s="184"/>
      <c r="I277" s="184"/>
      <c r="J277" s="184"/>
      <c r="K277" s="184"/>
      <c r="L277" s="184"/>
    </row>
    <row r="278" spans="1:12" s="185" customFormat="1" ht="14.25" x14ac:dyDescent="0.2">
      <c r="A278" s="182" t="s">
        <v>109</v>
      </c>
      <c r="B278" s="182" t="s">
        <v>74</v>
      </c>
      <c r="C278" s="182" t="s">
        <v>71</v>
      </c>
      <c r="D278" s="182" t="s">
        <v>336</v>
      </c>
      <c r="E278" s="216" t="s">
        <v>380</v>
      </c>
      <c r="F278" s="107">
        <v>278</v>
      </c>
      <c r="H278" s="184"/>
      <c r="I278" s="184"/>
      <c r="J278" s="184"/>
      <c r="K278" s="184"/>
      <c r="L278" s="184"/>
    </row>
    <row r="279" spans="1:12" s="185" customFormat="1" ht="14.25" x14ac:dyDescent="0.2">
      <c r="A279" s="182" t="s">
        <v>1347</v>
      </c>
      <c r="B279" s="182" t="s">
        <v>1348</v>
      </c>
      <c r="C279" s="182" t="s">
        <v>71</v>
      </c>
      <c r="D279" s="182" t="s">
        <v>1349</v>
      </c>
      <c r="E279" s="216" t="s">
        <v>380</v>
      </c>
      <c r="F279" s="107">
        <v>279</v>
      </c>
      <c r="H279" s="184"/>
      <c r="I279" s="184"/>
      <c r="J279" s="184"/>
      <c r="K279" s="184"/>
      <c r="L279" s="184"/>
    </row>
    <row r="280" spans="1:12" s="185" customFormat="1" ht="14.25" x14ac:dyDescent="0.2">
      <c r="A280" s="182" t="s">
        <v>82</v>
      </c>
      <c r="B280" s="182" t="s">
        <v>74</v>
      </c>
      <c r="C280" s="182" t="s">
        <v>71</v>
      </c>
      <c r="D280" s="182" t="s">
        <v>235</v>
      </c>
      <c r="E280" s="216" t="s">
        <v>380</v>
      </c>
      <c r="F280" s="107">
        <v>280</v>
      </c>
      <c r="H280" s="184"/>
      <c r="I280" s="184"/>
      <c r="J280" s="184"/>
      <c r="K280" s="184"/>
      <c r="L280" s="184"/>
    </row>
    <row r="281" spans="1:12" s="185" customFormat="1" ht="14.25" x14ac:dyDescent="0.2">
      <c r="A281" s="182" t="s">
        <v>34</v>
      </c>
      <c r="B281" s="182" t="s">
        <v>110</v>
      </c>
      <c r="C281" s="182" t="s">
        <v>71</v>
      </c>
      <c r="D281" s="182" t="s">
        <v>345</v>
      </c>
      <c r="E281" s="216" t="s">
        <v>380</v>
      </c>
      <c r="F281" s="107">
        <v>281</v>
      </c>
      <c r="H281" s="184"/>
      <c r="I281" s="184"/>
      <c r="J281" s="184"/>
      <c r="K281" s="184"/>
      <c r="L281" s="184"/>
    </row>
    <row r="282" spans="1:12" s="185" customFormat="1" ht="14.25" x14ac:dyDescent="0.2">
      <c r="A282" s="182" t="s">
        <v>34</v>
      </c>
      <c r="B282" s="182" t="s">
        <v>1126</v>
      </c>
      <c r="C282" s="182" t="s">
        <v>71</v>
      </c>
      <c r="D282" s="182" t="s">
        <v>1127</v>
      </c>
      <c r="E282" s="216" t="s">
        <v>380</v>
      </c>
      <c r="F282" s="107">
        <v>282</v>
      </c>
      <c r="H282" s="184"/>
      <c r="I282" s="184"/>
      <c r="J282" s="184"/>
      <c r="K282" s="184"/>
      <c r="L282" s="184"/>
    </row>
    <row r="283" spans="1:12" s="185" customFormat="1" ht="14.25" x14ac:dyDescent="0.2">
      <c r="A283" s="182" t="s">
        <v>128</v>
      </c>
      <c r="B283" s="182" t="s">
        <v>105</v>
      </c>
      <c r="C283" s="182" t="s">
        <v>71</v>
      </c>
      <c r="D283" s="182" t="s">
        <v>237</v>
      </c>
      <c r="E283" s="216" t="s">
        <v>380</v>
      </c>
      <c r="F283" s="107">
        <v>283</v>
      </c>
      <c r="H283" s="184"/>
      <c r="I283" s="184"/>
      <c r="J283" s="184"/>
      <c r="K283" s="184"/>
      <c r="L283" s="184"/>
    </row>
    <row r="284" spans="1:12" s="185" customFormat="1" ht="14.25" x14ac:dyDescent="0.2">
      <c r="A284" s="182" t="s">
        <v>1128</v>
      </c>
      <c r="B284" s="182" t="s">
        <v>934</v>
      </c>
      <c r="C284" s="182" t="s">
        <v>71</v>
      </c>
      <c r="D284" s="182" t="s">
        <v>1129</v>
      </c>
      <c r="E284" s="216" t="s">
        <v>380</v>
      </c>
      <c r="F284" s="107">
        <v>284</v>
      </c>
      <c r="H284" s="184"/>
      <c r="I284" s="184"/>
      <c r="J284" s="184"/>
      <c r="K284" s="184"/>
      <c r="L284" s="184"/>
    </row>
    <row r="285" spans="1:12" s="185" customFormat="1" ht="14.25" x14ac:dyDescent="0.2">
      <c r="A285" s="182" t="s">
        <v>50</v>
      </c>
      <c r="B285" s="182" t="s">
        <v>61</v>
      </c>
      <c r="C285" s="182" t="s">
        <v>71</v>
      </c>
      <c r="D285" s="182" t="s">
        <v>243</v>
      </c>
      <c r="E285" s="216" t="s">
        <v>380</v>
      </c>
      <c r="F285" s="107">
        <v>285</v>
      </c>
      <c r="H285" s="184"/>
      <c r="I285" s="184"/>
      <c r="J285" s="184"/>
      <c r="K285" s="184"/>
      <c r="L285" s="184"/>
    </row>
    <row r="286" spans="1:12" s="185" customFormat="1" ht="14.25" x14ac:dyDescent="0.2">
      <c r="A286" s="182" t="s">
        <v>139</v>
      </c>
      <c r="B286" s="182" t="s">
        <v>140</v>
      </c>
      <c r="C286" s="182" t="s">
        <v>71</v>
      </c>
      <c r="D286" s="182" t="s">
        <v>362</v>
      </c>
      <c r="E286" s="216" t="s">
        <v>380</v>
      </c>
      <c r="F286" s="107">
        <v>286</v>
      </c>
      <c r="H286" s="184"/>
      <c r="I286" s="184"/>
      <c r="J286" s="184"/>
      <c r="K286" s="184"/>
      <c r="L286" s="184"/>
    </row>
    <row r="287" spans="1:12" s="185" customFormat="1" ht="14.25" x14ac:dyDescent="0.2">
      <c r="A287" s="182" t="s">
        <v>1437</v>
      </c>
      <c r="B287" s="182" t="s">
        <v>1438</v>
      </c>
      <c r="C287" s="182" t="s">
        <v>71</v>
      </c>
      <c r="D287" s="182" t="s">
        <v>1439</v>
      </c>
      <c r="E287" s="216" t="s">
        <v>380</v>
      </c>
      <c r="F287" s="107">
        <v>287</v>
      </c>
      <c r="H287" s="184"/>
      <c r="I287" s="184"/>
      <c r="J287" s="184"/>
      <c r="K287" s="184"/>
      <c r="L287" s="184"/>
    </row>
    <row r="288" spans="1:12" s="185" customFormat="1" ht="14.25" x14ac:dyDescent="0.2">
      <c r="A288" s="182" t="s">
        <v>1130</v>
      </c>
      <c r="B288" s="182" t="s">
        <v>1131</v>
      </c>
      <c r="C288" s="182" t="s">
        <v>71</v>
      </c>
      <c r="D288" s="182" t="s">
        <v>1132</v>
      </c>
      <c r="E288" s="216" t="s">
        <v>380</v>
      </c>
      <c r="F288" s="107">
        <v>288</v>
      </c>
      <c r="H288" s="184"/>
      <c r="I288" s="184"/>
      <c r="J288" s="184"/>
      <c r="K288" s="184"/>
      <c r="L288" s="184"/>
    </row>
    <row r="289" spans="1:12" s="185" customFormat="1" ht="14.25" x14ac:dyDescent="0.2">
      <c r="A289" s="182" t="s">
        <v>103</v>
      </c>
      <c r="B289" s="182" t="s">
        <v>84</v>
      </c>
      <c r="C289" s="182" t="s">
        <v>100</v>
      </c>
      <c r="D289" s="182" t="s">
        <v>301</v>
      </c>
      <c r="E289" s="216" t="s">
        <v>380</v>
      </c>
      <c r="F289" s="107">
        <v>289</v>
      </c>
      <c r="H289" s="184"/>
      <c r="I289" s="184"/>
      <c r="J289" s="184"/>
      <c r="K289" s="184"/>
      <c r="L289" s="184"/>
    </row>
    <row r="290" spans="1:12" s="185" customFormat="1" ht="14.25" x14ac:dyDescent="0.2">
      <c r="A290" s="182" t="s">
        <v>83</v>
      </c>
      <c r="B290" s="182" t="s">
        <v>72</v>
      </c>
      <c r="C290" s="182" t="s">
        <v>100</v>
      </c>
      <c r="D290" s="182" t="s">
        <v>350</v>
      </c>
      <c r="E290" s="216" t="s">
        <v>380</v>
      </c>
      <c r="F290" s="107">
        <v>290</v>
      </c>
      <c r="H290" s="184"/>
      <c r="I290" s="184"/>
      <c r="J290" s="184"/>
      <c r="K290" s="184"/>
      <c r="L290" s="184"/>
    </row>
    <row r="291" spans="1:12" s="185" customFormat="1" ht="14.25" x14ac:dyDescent="0.2">
      <c r="A291" s="182" t="s">
        <v>1440</v>
      </c>
      <c r="B291" s="182" t="s">
        <v>693</v>
      </c>
      <c r="C291" s="182" t="s">
        <v>100</v>
      </c>
      <c r="D291" s="182" t="s">
        <v>1441</v>
      </c>
      <c r="E291" s="216" t="s">
        <v>380</v>
      </c>
      <c r="F291" s="107">
        <v>291</v>
      </c>
      <c r="H291" s="184"/>
      <c r="I291" s="184"/>
      <c r="J291" s="184"/>
      <c r="K291" s="184"/>
      <c r="L291" s="184"/>
    </row>
    <row r="292" spans="1:12" s="185" customFormat="1" ht="14.25" x14ac:dyDescent="0.2">
      <c r="A292" s="182" t="s">
        <v>1220</v>
      </c>
      <c r="B292" s="182" t="s">
        <v>61</v>
      </c>
      <c r="C292" s="182" t="s">
        <v>100</v>
      </c>
      <c r="D292" s="182" t="s">
        <v>1221</v>
      </c>
      <c r="E292" s="216" t="s">
        <v>380</v>
      </c>
      <c r="F292" s="107">
        <v>292</v>
      </c>
      <c r="H292" s="184"/>
      <c r="I292" s="184"/>
      <c r="J292" s="184"/>
      <c r="K292" s="184"/>
      <c r="L292" s="184"/>
    </row>
    <row r="293" spans="1:12" s="185" customFormat="1" ht="14.25" x14ac:dyDescent="0.2">
      <c r="A293" s="182" t="s">
        <v>219</v>
      </c>
      <c r="B293" s="182" t="s">
        <v>169</v>
      </c>
      <c r="C293" s="182" t="s">
        <v>220</v>
      </c>
      <c r="D293" s="182" t="s">
        <v>221</v>
      </c>
      <c r="E293" s="216" t="s">
        <v>380</v>
      </c>
      <c r="F293" s="107">
        <v>293</v>
      </c>
      <c r="H293" s="184"/>
      <c r="I293" s="184"/>
      <c r="J293" s="184"/>
      <c r="K293" s="184"/>
      <c r="L293" s="184"/>
    </row>
    <row r="294" spans="1:12" s="185" customFormat="1" ht="14.25" x14ac:dyDescent="0.2">
      <c r="A294" s="182" t="s">
        <v>136</v>
      </c>
      <c r="B294" s="182" t="s">
        <v>33</v>
      </c>
      <c r="C294" s="182" t="s">
        <v>220</v>
      </c>
      <c r="D294" s="182" t="s">
        <v>306</v>
      </c>
      <c r="E294" s="216" t="s">
        <v>380</v>
      </c>
      <c r="F294" s="107">
        <v>294</v>
      </c>
      <c r="H294" s="184"/>
      <c r="I294" s="184"/>
      <c r="J294" s="184"/>
      <c r="K294" s="184"/>
      <c r="L294" s="184"/>
    </row>
    <row r="295" spans="1:12" s="185" customFormat="1" ht="14.25" x14ac:dyDescent="0.2">
      <c r="A295" s="182" t="s">
        <v>1133</v>
      </c>
      <c r="B295" s="182" t="s">
        <v>23</v>
      </c>
      <c r="C295" s="182" t="s">
        <v>220</v>
      </c>
      <c r="D295" s="182" t="s">
        <v>1134</v>
      </c>
      <c r="E295" s="216" t="s">
        <v>380</v>
      </c>
      <c r="F295" s="107">
        <v>295</v>
      </c>
      <c r="H295" s="184"/>
      <c r="I295" s="184"/>
      <c r="J295" s="184"/>
      <c r="K295" s="184"/>
      <c r="L295" s="184"/>
    </row>
    <row r="296" spans="1:12" s="185" customFormat="1" ht="14.25" x14ac:dyDescent="0.2">
      <c r="A296" s="182" t="s">
        <v>1135</v>
      </c>
      <c r="B296" s="182" t="s">
        <v>854</v>
      </c>
      <c r="C296" s="182" t="s">
        <v>40</v>
      </c>
      <c r="D296" s="182" t="s">
        <v>1136</v>
      </c>
      <c r="E296" s="216" t="s">
        <v>376</v>
      </c>
      <c r="F296" s="107">
        <v>296</v>
      </c>
      <c r="H296" s="184"/>
      <c r="I296" s="184"/>
      <c r="J296" s="184"/>
      <c r="K296" s="184"/>
      <c r="L296" s="184"/>
    </row>
    <row r="297" spans="1:12" s="185" customFormat="1" ht="14.25" x14ac:dyDescent="0.2">
      <c r="A297" s="182" t="s">
        <v>787</v>
      </c>
      <c r="B297" s="182" t="s">
        <v>788</v>
      </c>
      <c r="C297" s="182" t="s">
        <v>48</v>
      </c>
      <c r="D297" s="182" t="s">
        <v>789</v>
      </c>
      <c r="E297" s="216" t="s">
        <v>376</v>
      </c>
      <c r="F297" s="107">
        <v>297</v>
      </c>
      <c r="H297" s="184"/>
      <c r="I297" s="184"/>
      <c r="J297" s="184"/>
      <c r="K297" s="184"/>
      <c r="L297" s="184"/>
    </row>
    <row r="298" spans="1:12" s="185" customFormat="1" ht="14.25" x14ac:dyDescent="0.2">
      <c r="A298" s="182" t="s">
        <v>117</v>
      </c>
      <c r="B298" s="182" t="s">
        <v>57</v>
      </c>
      <c r="C298" s="182" t="s">
        <v>75</v>
      </c>
      <c r="D298" s="182" t="s">
        <v>363</v>
      </c>
      <c r="E298" s="216" t="s">
        <v>376</v>
      </c>
      <c r="F298" s="107">
        <v>298</v>
      </c>
      <c r="H298" s="184"/>
      <c r="I298" s="184"/>
      <c r="J298" s="184"/>
      <c r="K298" s="184"/>
      <c r="L298" s="184"/>
    </row>
    <row r="299" spans="1:12" s="185" customFormat="1" ht="14.25" x14ac:dyDescent="0.2">
      <c r="A299" s="115"/>
      <c r="B299" s="115"/>
      <c r="C299" s="115"/>
      <c r="D299" s="115"/>
      <c r="E299" s="115"/>
      <c r="F299" s="107">
        <v>299</v>
      </c>
      <c r="H299" s="184"/>
      <c r="I299" s="184"/>
      <c r="J299" s="184"/>
      <c r="K299" s="184"/>
      <c r="L299" s="184"/>
    </row>
    <row r="300" spans="1:12" s="185" customFormat="1" ht="14.25" x14ac:dyDescent="0.2">
      <c r="A300" s="115"/>
      <c r="B300" s="115"/>
      <c r="C300" s="115"/>
      <c r="D300" s="115"/>
      <c r="E300" s="115"/>
      <c r="F300" s="107">
        <v>300</v>
      </c>
      <c r="H300" s="184"/>
      <c r="I300" s="184"/>
      <c r="J300" s="184"/>
      <c r="K300" s="184"/>
      <c r="L300" s="184"/>
    </row>
    <row r="301" spans="1:12" s="185" customFormat="1" ht="14.25" x14ac:dyDescent="0.2">
      <c r="A301" s="115"/>
      <c r="B301" s="115"/>
      <c r="C301" s="115"/>
      <c r="D301" s="115"/>
      <c r="E301" s="115"/>
      <c r="F301" s="107">
        <v>301</v>
      </c>
      <c r="H301" s="184"/>
      <c r="I301" s="184"/>
      <c r="J301" s="184"/>
      <c r="K301" s="184"/>
      <c r="L301" s="184"/>
    </row>
    <row r="302" spans="1:12" s="185" customFormat="1" ht="14.25" x14ac:dyDescent="0.2">
      <c r="A302" s="115"/>
      <c r="B302" s="115"/>
      <c r="C302" s="115"/>
      <c r="D302" s="115"/>
      <c r="E302" s="115"/>
      <c r="F302" s="107">
        <v>302</v>
      </c>
      <c r="H302" s="184"/>
      <c r="I302" s="184"/>
      <c r="J302" s="184"/>
      <c r="K302" s="184"/>
      <c r="L302" s="184"/>
    </row>
    <row r="303" spans="1:12" s="185" customFormat="1" ht="14.25" x14ac:dyDescent="0.2">
      <c r="A303" s="115"/>
      <c r="B303" s="115"/>
      <c r="C303" s="115"/>
      <c r="D303" s="115"/>
      <c r="E303" s="115"/>
      <c r="F303" s="107">
        <v>303</v>
      </c>
      <c r="H303" s="184"/>
      <c r="I303" s="184"/>
      <c r="J303" s="184"/>
      <c r="K303" s="184"/>
      <c r="L303" s="184"/>
    </row>
    <row r="304" spans="1:12" s="185" customFormat="1" ht="14.25" x14ac:dyDescent="0.2">
      <c r="A304" s="115"/>
      <c r="B304" s="115"/>
      <c r="C304" s="115"/>
      <c r="D304" s="115"/>
      <c r="E304" s="115"/>
      <c r="F304" s="107">
        <v>304</v>
      </c>
      <c r="H304" s="184"/>
      <c r="I304" s="184"/>
      <c r="J304" s="184"/>
      <c r="K304" s="184"/>
      <c r="L304" s="184"/>
    </row>
    <row r="305" spans="1:12" s="185" customFormat="1" ht="14.25" x14ac:dyDescent="0.2">
      <c r="A305" s="115"/>
      <c r="B305" s="115"/>
      <c r="C305" s="115"/>
      <c r="D305" s="115"/>
      <c r="E305" s="115"/>
      <c r="F305" s="107">
        <v>305</v>
      </c>
      <c r="H305" s="184"/>
      <c r="I305" s="184"/>
      <c r="J305" s="184"/>
      <c r="K305" s="184"/>
      <c r="L305" s="184"/>
    </row>
    <row r="306" spans="1:12" s="185" customFormat="1" ht="14.25" x14ac:dyDescent="0.2">
      <c r="A306" s="115"/>
      <c r="B306" s="115"/>
      <c r="C306" s="115"/>
      <c r="D306" s="115"/>
      <c r="E306" s="115"/>
      <c r="F306" s="107">
        <v>306</v>
      </c>
      <c r="H306" s="184"/>
      <c r="I306" s="184"/>
      <c r="J306" s="184"/>
      <c r="K306" s="184"/>
      <c r="L306" s="184"/>
    </row>
    <row r="307" spans="1:12" s="185" customFormat="1" ht="14.25" x14ac:dyDescent="0.2">
      <c r="A307" s="115"/>
      <c r="B307" s="115"/>
      <c r="C307" s="115"/>
      <c r="D307" s="115"/>
      <c r="E307" s="115"/>
      <c r="F307" s="107">
        <v>307</v>
      </c>
      <c r="H307" s="184"/>
      <c r="I307" s="184"/>
      <c r="J307" s="184"/>
      <c r="K307" s="184"/>
      <c r="L307" s="184"/>
    </row>
    <row r="308" spans="1:12" s="185" customFormat="1" ht="14.25" x14ac:dyDescent="0.2">
      <c r="A308" s="115"/>
      <c r="B308" s="115"/>
      <c r="C308" s="115"/>
      <c r="D308" s="115"/>
      <c r="E308" s="115"/>
      <c r="F308" s="107">
        <v>308</v>
      </c>
      <c r="H308" s="184"/>
      <c r="I308" s="184"/>
      <c r="J308" s="184"/>
      <c r="K308" s="184"/>
      <c r="L308" s="184"/>
    </row>
    <row r="309" spans="1:12" s="185" customFormat="1" ht="14.25" x14ac:dyDescent="0.2">
      <c r="A309" s="115"/>
      <c r="B309" s="115"/>
      <c r="C309" s="115"/>
      <c r="D309" s="115"/>
      <c r="E309" s="115"/>
      <c r="F309" s="107">
        <v>309</v>
      </c>
      <c r="H309" s="184"/>
      <c r="I309" s="184"/>
      <c r="J309" s="184"/>
      <c r="K309" s="184"/>
      <c r="L309" s="184"/>
    </row>
    <row r="310" spans="1:12" s="185" customFormat="1" ht="14.25" x14ac:dyDescent="0.2">
      <c r="A310" s="115"/>
      <c r="B310" s="115"/>
      <c r="C310" s="115"/>
      <c r="D310" s="115"/>
      <c r="E310" s="115"/>
      <c r="F310" s="107">
        <v>310</v>
      </c>
      <c r="H310" s="184"/>
      <c r="I310" s="184"/>
      <c r="J310" s="184"/>
      <c r="K310" s="184"/>
      <c r="L310" s="184"/>
    </row>
    <row r="311" spans="1:12" s="185" customFormat="1" ht="14.25" x14ac:dyDescent="0.2">
      <c r="A311" s="115"/>
      <c r="B311" s="115"/>
      <c r="C311" s="115"/>
      <c r="D311" s="115"/>
      <c r="E311" s="115"/>
      <c r="F311" s="107">
        <v>311</v>
      </c>
      <c r="H311" s="184"/>
      <c r="I311" s="184"/>
      <c r="J311" s="184"/>
      <c r="K311" s="184"/>
      <c r="L311" s="184"/>
    </row>
    <row r="312" spans="1:12" s="185" customFormat="1" ht="14.25" x14ac:dyDescent="0.2">
      <c r="A312" s="115"/>
      <c r="B312" s="115"/>
      <c r="C312" s="115"/>
      <c r="D312" s="115"/>
      <c r="E312" s="115"/>
      <c r="F312" s="107">
        <v>312</v>
      </c>
      <c r="H312" s="184"/>
      <c r="I312" s="184"/>
      <c r="J312" s="184"/>
      <c r="K312" s="184"/>
      <c r="L312" s="184"/>
    </row>
    <row r="313" spans="1:12" s="185" customFormat="1" ht="14.25" x14ac:dyDescent="0.2">
      <c r="A313" s="115"/>
      <c r="B313" s="115"/>
      <c r="C313" s="115"/>
      <c r="D313" s="115"/>
      <c r="E313" s="115"/>
      <c r="F313" s="107">
        <v>313</v>
      </c>
      <c r="H313" s="184"/>
      <c r="I313" s="184"/>
      <c r="J313" s="184"/>
      <c r="K313" s="184"/>
      <c r="L313" s="184"/>
    </row>
    <row r="314" spans="1:12" s="185" customFormat="1" ht="14.25" x14ac:dyDescent="0.2">
      <c r="A314" s="115"/>
      <c r="B314" s="115"/>
      <c r="C314" s="115"/>
      <c r="D314" s="115"/>
      <c r="E314" s="115"/>
      <c r="F314" s="107">
        <v>314</v>
      </c>
      <c r="H314" s="184"/>
      <c r="I314" s="184"/>
      <c r="J314" s="184"/>
      <c r="K314" s="184"/>
      <c r="L314" s="184"/>
    </row>
    <row r="315" spans="1:12" s="185" customFormat="1" ht="14.25" x14ac:dyDescent="0.2">
      <c r="A315" s="115"/>
      <c r="B315" s="115"/>
      <c r="C315" s="115"/>
      <c r="D315" s="115"/>
      <c r="E315" s="115"/>
      <c r="F315" s="107">
        <v>315</v>
      </c>
      <c r="H315" s="184"/>
      <c r="I315" s="184"/>
      <c r="J315" s="184"/>
      <c r="K315" s="184"/>
      <c r="L315" s="184"/>
    </row>
    <row r="316" spans="1:12" s="185" customFormat="1" ht="14.25" x14ac:dyDescent="0.2">
      <c r="A316" s="115"/>
      <c r="B316" s="115"/>
      <c r="C316" s="115"/>
      <c r="D316" s="115"/>
      <c r="E316" s="115"/>
      <c r="F316" s="107">
        <v>316</v>
      </c>
      <c r="H316" s="184"/>
      <c r="I316" s="184"/>
      <c r="J316" s="184"/>
      <c r="K316" s="184"/>
      <c r="L316" s="184"/>
    </row>
    <row r="317" spans="1:12" s="185" customFormat="1" ht="14.25" x14ac:dyDescent="0.2">
      <c r="A317" s="115"/>
      <c r="B317" s="115"/>
      <c r="C317" s="115"/>
      <c r="D317" s="115"/>
      <c r="E317" s="115"/>
      <c r="F317" s="107">
        <v>317</v>
      </c>
      <c r="H317" s="184"/>
      <c r="I317" s="184"/>
      <c r="J317" s="184"/>
      <c r="K317" s="184"/>
      <c r="L317" s="184"/>
    </row>
    <row r="318" spans="1:12" s="185" customFormat="1" ht="14.25" x14ac:dyDescent="0.2">
      <c r="A318" s="115"/>
      <c r="B318" s="115"/>
      <c r="C318" s="115"/>
      <c r="D318" s="115"/>
      <c r="E318" s="115"/>
      <c r="F318" s="107">
        <v>318</v>
      </c>
      <c r="H318" s="184"/>
      <c r="I318" s="184"/>
      <c r="J318" s="184"/>
      <c r="K318" s="184"/>
      <c r="L318" s="184"/>
    </row>
    <row r="319" spans="1:12" s="185" customFormat="1" ht="14.25" x14ac:dyDescent="0.2">
      <c r="A319" s="115"/>
      <c r="B319" s="115"/>
      <c r="C319" s="115"/>
      <c r="D319" s="115"/>
      <c r="E319" s="115"/>
      <c r="F319" s="107">
        <v>319</v>
      </c>
      <c r="H319" s="184"/>
      <c r="I319" s="184"/>
      <c r="J319" s="184"/>
      <c r="K319" s="184"/>
      <c r="L319" s="184"/>
    </row>
    <row r="320" spans="1:12" s="185" customFormat="1" ht="14.25" x14ac:dyDescent="0.2">
      <c r="A320" s="115"/>
      <c r="B320" s="115"/>
      <c r="C320" s="115"/>
      <c r="D320" s="115"/>
      <c r="E320" s="115"/>
      <c r="F320" s="107">
        <v>320</v>
      </c>
      <c r="H320" s="184"/>
      <c r="I320" s="184"/>
      <c r="J320" s="184"/>
      <c r="K320" s="184"/>
      <c r="L320" s="184"/>
    </row>
    <row r="321" spans="1:12" s="185" customFormat="1" ht="14.25" x14ac:dyDescent="0.2">
      <c r="A321" s="115"/>
      <c r="B321" s="115"/>
      <c r="C321" s="115"/>
      <c r="D321" s="115"/>
      <c r="E321" s="115"/>
      <c r="F321" s="107">
        <v>321</v>
      </c>
      <c r="H321" s="184"/>
      <c r="I321" s="184"/>
      <c r="J321" s="184"/>
      <c r="K321" s="184"/>
      <c r="L321" s="184"/>
    </row>
    <row r="322" spans="1:12" s="185" customFormat="1" ht="14.25" x14ac:dyDescent="0.2">
      <c r="A322" s="115"/>
      <c r="B322" s="115"/>
      <c r="C322" s="115"/>
      <c r="D322" s="115"/>
      <c r="E322" s="115"/>
      <c r="F322" s="107">
        <v>322</v>
      </c>
      <c r="H322" s="184"/>
      <c r="I322" s="184"/>
      <c r="J322" s="184"/>
      <c r="K322" s="184"/>
      <c r="L322" s="184"/>
    </row>
    <row r="323" spans="1:12" s="185" customFormat="1" ht="14.25" x14ac:dyDescent="0.2">
      <c r="A323" s="115"/>
      <c r="B323" s="115"/>
      <c r="C323" s="115"/>
      <c r="D323" s="115"/>
      <c r="E323" s="115"/>
      <c r="F323" s="107">
        <v>323</v>
      </c>
      <c r="H323" s="184"/>
      <c r="I323" s="184"/>
      <c r="J323" s="184"/>
      <c r="K323" s="184"/>
      <c r="L323" s="184"/>
    </row>
    <row r="324" spans="1:12" s="185" customFormat="1" ht="14.25" x14ac:dyDescent="0.2">
      <c r="A324" s="115"/>
      <c r="B324" s="115"/>
      <c r="C324" s="115"/>
      <c r="D324" s="115"/>
      <c r="E324" s="115"/>
      <c r="F324" s="107">
        <v>324</v>
      </c>
      <c r="H324" s="184"/>
      <c r="I324" s="184"/>
      <c r="J324" s="184"/>
      <c r="K324" s="184"/>
      <c r="L324" s="184"/>
    </row>
    <row r="325" spans="1:12" s="185" customFormat="1" ht="14.25" x14ac:dyDescent="0.2">
      <c r="A325" s="115"/>
      <c r="B325" s="115"/>
      <c r="C325" s="115"/>
      <c r="D325" s="115"/>
      <c r="E325" s="115"/>
      <c r="F325" s="107">
        <v>325</v>
      </c>
      <c r="H325" s="184"/>
      <c r="I325" s="184"/>
      <c r="J325" s="184"/>
      <c r="K325" s="184"/>
      <c r="L325" s="184"/>
    </row>
    <row r="326" spans="1:12" s="185" customFormat="1" ht="14.25" x14ac:dyDescent="0.2">
      <c r="A326" s="115"/>
      <c r="B326" s="115"/>
      <c r="C326" s="115"/>
      <c r="D326" s="115"/>
      <c r="E326" s="115"/>
      <c r="F326" s="107">
        <v>326</v>
      </c>
      <c r="H326" s="184"/>
      <c r="I326" s="184"/>
      <c r="J326" s="184"/>
      <c r="K326" s="184"/>
      <c r="L326" s="184"/>
    </row>
    <row r="327" spans="1:12" s="185" customFormat="1" ht="14.25" x14ac:dyDescent="0.2">
      <c r="A327" s="115"/>
      <c r="B327" s="115"/>
      <c r="C327" s="115"/>
      <c r="D327" s="115"/>
      <c r="E327" s="115"/>
      <c r="F327" s="107">
        <v>327</v>
      </c>
      <c r="H327" s="184"/>
      <c r="I327" s="184"/>
      <c r="J327" s="184"/>
      <c r="K327" s="184"/>
      <c r="L327" s="184"/>
    </row>
    <row r="328" spans="1:12" s="185" customFormat="1" ht="14.25" x14ac:dyDescent="0.2">
      <c r="A328" s="115"/>
      <c r="B328" s="115"/>
      <c r="C328" s="115"/>
      <c r="D328" s="115"/>
      <c r="E328" s="115"/>
      <c r="F328" s="107">
        <v>328</v>
      </c>
    </row>
    <row r="329" spans="1:12" s="185" customFormat="1" ht="14.25" x14ac:dyDescent="0.2">
      <c r="A329" s="115"/>
      <c r="B329" s="115"/>
      <c r="C329" s="115"/>
      <c r="D329" s="115"/>
      <c r="E329" s="115"/>
      <c r="F329" s="107">
        <v>329</v>
      </c>
    </row>
    <row r="330" spans="1:12" s="185" customFormat="1" ht="14.25" x14ac:dyDescent="0.2">
      <c r="A330" s="115"/>
      <c r="B330" s="115"/>
      <c r="C330" s="115"/>
      <c r="D330" s="115"/>
      <c r="E330" s="115"/>
      <c r="F330" s="107">
        <v>330</v>
      </c>
    </row>
    <row r="331" spans="1:12" s="185" customFormat="1" ht="14.25" x14ac:dyDescent="0.2">
      <c r="A331" s="115"/>
      <c r="B331" s="115"/>
      <c r="C331" s="115"/>
      <c r="D331" s="115"/>
      <c r="E331" s="115"/>
      <c r="F331" s="107">
        <v>331</v>
      </c>
    </row>
    <row r="332" spans="1:12" s="185" customFormat="1" ht="14.25" x14ac:dyDescent="0.2">
      <c r="A332" s="115"/>
      <c r="B332" s="115"/>
      <c r="C332" s="115"/>
      <c r="D332" s="115"/>
      <c r="E332" s="115"/>
      <c r="F332" s="107">
        <v>332</v>
      </c>
    </row>
    <row r="333" spans="1:12" s="185" customFormat="1" ht="14.25" x14ac:dyDescent="0.2">
      <c r="A333" s="115"/>
      <c r="B333" s="115"/>
      <c r="C333" s="115"/>
      <c r="D333" s="115"/>
      <c r="E333" s="115"/>
      <c r="F333" s="107">
        <v>333</v>
      </c>
    </row>
    <row r="334" spans="1:12" s="185" customFormat="1" ht="14.25" x14ac:dyDescent="0.2">
      <c r="A334" s="115"/>
      <c r="B334" s="115"/>
      <c r="C334" s="115"/>
      <c r="D334" s="115"/>
      <c r="E334" s="115"/>
      <c r="F334" s="107">
        <v>334</v>
      </c>
    </row>
    <row r="335" spans="1:12" s="185" customFormat="1" ht="14.25" x14ac:dyDescent="0.2">
      <c r="A335" s="115"/>
      <c r="B335" s="115"/>
      <c r="C335" s="115"/>
      <c r="D335" s="115"/>
      <c r="E335" s="115"/>
      <c r="F335" s="107">
        <v>335</v>
      </c>
    </row>
    <row r="336" spans="1:12" s="185" customFormat="1" ht="14.25" x14ac:dyDescent="0.2">
      <c r="A336" s="115"/>
      <c r="B336" s="115"/>
      <c r="C336" s="115"/>
      <c r="D336" s="115"/>
      <c r="E336" s="115"/>
      <c r="F336" s="107">
        <v>336</v>
      </c>
    </row>
    <row r="337" spans="1:6" s="185" customFormat="1" ht="14.25" x14ac:dyDescent="0.2">
      <c r="A337" s="115"/>
      <c r="B337" s="115"/>
      <c r="C337" s="115"/>
      <c r="D337" s="115"/>
      <c r="E337" s="115"/>
      <c r="F337" s="107">
        <v>337</v>
      </c>
    </row>
    <row r="338" spans="1:6" x14ac:dyDescent="0.2">
      <c r="A338" s="68"/>
      <c r="B338" s="68"/>
      <c r="C338" s="68"/>
      <c r="D338" s="68"/>
      <c r="E338" s="121"/>
      <c r="F338" s="107">
        <v>338</v>
      </c>
    </row>
    <row r="339" spans="1:6" x14ac:dyDescent="0.2">
      <c r="A339" s="68"/>
      <c r="B339" s="68"/>
      <c r="C339" s="68"/>
      <c r="D339" s="68"/>
      <c r="E339" s="121"/>
      <c r="F339" s="107">
        <v>339</v>
      </c>
    </row>
    <row r="340" spans="1:6" x14ac:dyDescent="0.2">
      <c r="A340" s="68"/>
      <c r="B340" s="68"/>
      <c r="C340" s="68"/>
      <c r="D340" s="68"/>
      <c r="E340" s="121"/>
      <c r="F340" s="107">
        <v>340</v>
      </c>
    </row>
    <row r="341" spans="1:6" x14ac:dyDescent="0.2">
      <c r="A341" s="68"/>
      <c r="B341" s="68"/>
      <c r="C341" s="68"/>
      <c r="D341" s="68"/>
      <c r="E341" s="121"/>
      <c r="F341" s="107">
        <v>341</v>
      </c>
    </row>
    <row r="342" spans="1:6" x14ac:dyDescent="0.2">
      <c r="A342" s="68"/>
      <c r="B342" s="68"/>
      <c r="C342" s="68"/>
      <c r="D342" s="68"/>
      <c r="E342" s="121"/>
      <c r="F342" s="107">
        <v>342</v>
      </c>
    </row>
    <row r="343" spans="1:6" x14ac:dyDescent="0.2">
      <c r="A343" s="68"/>
      <c r="B343" s="68"/>
      <c r="C343" s="68"/>
      <c r="D343" s="68"/>
      <c r="E343" s="121"/>
      <c r="F343" s="107">
        <v>343</v>
      </c>
    </row>
    <row r="344" spans="1:6" x14ac:dyDescent="0.2">
      <c r="A344" s="68"/>
      <c r="B344" s="68"/>
      <c r="C344" s="68"/>
      <c r="D344" s="68"/>
      <c r="E344" s="121"/>
      <c r="F344" s="107">
        <v>344</v>
      </c>
    </row>
    <row r="345" spans="1:6" x14ac:dyDescent="0.2">
      <c r="A345" s="68"/>
      <c r="B345" s="68"/>
      <c r="C345" s="68"/>
      <c r="D345" s="68"/>
      <c r="E345" s="121"/>
      <c r="F345" s="107">
        <v>345</v>
      </c>
    </row>
    <row r="346" spans="1:6" x14ac:dyDescent="0.2">
      <c r="A346" s="68"/>
      <c r="B346" s="68"/>
      <c r="C346" s="68"/>
      <c r="D346" s="68"/>
      <c r="E346" s="121"/>
      <c r="F346" s="107">
        <v>346</v>
      </c>
    </row>
    <row r="347" spans="1:6" x14ac:dyDescent="0.2">
      <c r="A347" s="68"/>
      <c r="B347" s="68"/>
      <c r="C347" s="68"/>
      <c r="D347" s="68"/>
      <c r="E347" s="121"/>
      <c r="F347" s="107">
        <v>347</v>
      </c>
    </row>
    <row r="348" spans="1:6" x14ac:dyDescent="0.2">
      <c r="A348" s="68"/>
      <c r="B348" s="68"/>
      <c r="C348" s="68"/>
      <c r="D348" s="68"/>
      <c r="E348" s="121"/>
      <c r="F348" s="107">
        <v>348</v>
      </c>
    </row>
    <row r="349" spans="1:6" x14ac:dyDescent="0.2">
      <c r="A349" s="68"/>
      <c r="B349" s="68"/>
      <c r="C349" s="68"/>
      <c r="D349" s="68"/>
      <c r="E349" s="121"/>
      <c r="F349" s="107">
        <v>349</v>
      </c>
    </row>
    <row r="350" spans="1:6" x14ac:dyDescent="0.2">
      <c r="A350" s="68"/>
      <c r="B350" s="68"/>
      <c r="C350" s="68"/>
      <c r="D350" s="68"/>
      <c r="E350" s="121"/>
      <c r="F350" s="107">
        <v>350</v>
      </c>
    </row>
    <row r="351" spans="1:6" x14ac:dyDescent="0.2">
      <c r="A351" s="68"/>
      <c r="B351" s="68"/>
      <c r="C351" s="68"/>
      <c r="D351" s="68"/>
      <c r="E351" s="121"/>
      <c r="F351" s="107">
        <v>351</v>
      </c>
    </row>
    <row r="352" spans="1:6" x14ac:dyDescent="0.2">
      <c r="A352" s="68"/>
      <c r="B352" s="68"/>
      <c r="C352" s="68"/>
      <c r="D352" s="68"/>
      <c r="E352" s="121"/>
      <c r="F352" s="107">
        <v>352</v>
      </c>
    </row>
    <row r="353" spans="1:6" x14ac:dyDescent="0.2">
      <c r="A353" s="68"/>
      <c r="B353" s="68"/>
      <c r="C353" s="68"/>
      <c r="D353" s="68"/>
      <c r="E353" s="121"/>
      <c r="F353" s="107">
        <v>353</v>
      </c>
    </row>
    <row r="354" spans="1:6" x14ac:dyDescent="0.2">
      <c r="A354" s="68"/>
      <c r="B354" s="68"/>
      <c r="C354" s="68"/>
      <c r="D354" s="68"/>
      <c r="E354" s="121"/>
      <c r="F354" s="107">
        <v>354</v>
      </c>
    </row>
    <row r="355" spans="1:6" x14ac:dyDescent="0.2">
      <c r="A355" s="68"/>
      <c r="B355" s="68"/>
      <c r="C355" s="68"/>
      <c r="D355" s="68"/>
      <c r="E355" s="121"/>
      <c r="F355" s="107">
        <v>355</v>
      </c>
    </row>
    <row r="356" spans="1:6" x14ac:dyDescent="0.2">
      <c r="A356" s="68"/>
      <c r="B356" s="68"/>
      <c r="C356" s="68"/>
      <c r="D356" s="68"/>
      <c r="E356" s="121"/>
      <c r="F356" s="107">
        <v>356</v>
      </c>
    </row>
    <row r="357" spans="1:6" x14ac:dyDescent="0.2">
      <c r="A357" s="68"/>
      <c r="B357" s="68"/>
      <c r="C357" s="68"/>
      <c r="D357" s="68"/>
      <c r="E357" s="121"/>
      <c r="F357" s="107">
        <v>357</v>
      </c>
    </row>
    <row r="358" spans="1:6" x14ac:dyDescent="0.2">
      <c r="A358" s="68"/>
      <c r="B358" s="68"/>
      <c r="C358" s="68"/>
      <c r="D358" s="68"/>
      <c r="E358" s="121"/>
      <c r="F358" s="107">
        <v>358</v>
      </c>
    </row>
    <row r="359" spans="1:6" x14ac:dyDescent="0.2">
      <c r="A359" s="68"/>
      <c r="B359" s="68"/>
      <c r="C359" s="68"/>
      <c r="D359" s="68"/>
      <c r="E359" s="121"/>
      <c r="F359" s="107">
        <v>359</v>
      </c>
    </row>
    <row r="360" spans="1:6" x14ac:dyDescent="0.2">
      <c r="A360" s="68"/>
      <c r="B360" s="68"/>
      <c r="C360" s="68"/>
      <c r="D360" s="68"/>
      <c r="E360" s="121"/>
      <c r="F360" s="107">
        <v>360</v>
      </c>
    </row>
    <row r="361" spans="1:6" x14ac:dyDescent="0.2">
      <c r="A361" s="68"/>
      <c r="B361" s="68"/>
      <c r="C361" s="68"/>
      <c r="D361" s="68"/>
      <c r="E361" s="121"/>
      <c r="F361" s="107">
        <v>361</v>
      </c>
    </row>
    <row r="362" spans="1:6" x14ac:dyDescent="0.2">
      <c r="A362" s="68"/>
      <c r="B362" s="68"/>
      <c r="C362" s="68"/>
      <c r="D362" s="68"/>
      <c r="E362" s="121"/>
      <c r="F362" s="107">
        <v>362</v>
      </c>
    </row>
    <row r="363" spans="1:6" x14ac:dyDescent="0.2">
      <c r="A363" s="68"/>
      <c r="B363" s="68"/>
      <c r="C363" s="68"/>
      <c r="D363" s="68"/>
      <c r="E363" s="121"/>
      <c r="F363" s="107">
        <v>363</v>
      </c>
    </row>
    <row r="364" spans="1:6" x14ac:dyDescent="0.2">
      <c r="A364" s="68"/>
      <c r="B364" s="68"/>
      <c r="C364" s="68"/>
      <c r="D364" s="68"/>
      <c r="E364" s="121"/>
      <c r="F364" s="107">
        <v>364</v>
      </c>
    </row>
    <row r="365" spans="1:6" x14ac:dyDescent="0.2">
      <c r="A365" s="68"/>
      <c r="B365" s="68"/>
      <c r="C365" s="68"/>
      <c r="D365" s="68"/>
      <c r="E365" s="121"/>
      <c r="F365" s="107">
        <v>365</v>
      </c>
    </row>
    <row r="366" spans="1:6" x14ac:dyDescent="0.2">
      <c r="A366" s="68"/>
      <c r="B366" s="68"/>
      <c r="C366" s="68"/>
      <c r="D366" s="68"/>
      <c r="E366" s="121"/>
      <c r="F366" s="107">
        <v>366</v>
      </c>
    </row>
    <row r="367" spans="1:6" x14ac:dyDescent="0.2">
      <c r="A367" s="68"/>
      <c r="B367" s="68"/>
      <c r="C367" s="68"/>
      <c r="D367" s="68"/>
      <c r="E367" s="121"/>
      <c r="F367" s="107">
        <v>367</v>
      </c>
    </row>
    <row r="368" spans="1:6" x14ac:dyDescent="0.2">
      <c r="A368" s="68"/>
      <c r="B368" s="68"/>
      <c r="C368" s="68"/>
      <c r="D368" s="68"/>
      <c r="E368" s="121"/>
      <c r="F368" s="107">
        <v>368</v>
      </c>
    </row>
    <row r="369" spans="1:6" x14ac:dyDescent="0.2">
      <c r="A369" s="68"/>
      <c r="B369" s="68"/>
      <c r="C369" s="68"/>
      <c r="D369" s="68"/>
      <c r="E369" s="121"/>
      <c r="F369" s="107">
        <v>369</v>
      </c>
    </row>
    <row r="370" spans="1:6" x14ac:dyDescent="0.2">
      <c r="A370" s="68"/>
      <c r="B370" s="68"/>
      <c r="C370" s="68"/>
      <c r="D370" s="68"/>
      <c r="E370" s="121"/>
      <c r="F370" s="107">
        <v>370</v>
      </c>
    </row>
    <row r="371" spans="1:6" x14ac:dyDescent="0.2">
      <c r="A371" s="68"/>
      <c r="B371" s="68"/>
      <c r="C371" s="68"/>
      <c r="D371" s="68"/>
      <c r="E371" s="121"/>
      <c r="F371" s="107">
        <v>371</v>
      </c>
    </row>
    <row r="372" spans="1:6" x14ac:dyDescent="0.2">
      <c r="A372" s="68"/>
      <c r="B372" s="68"/>
      <c r="C372" s="68"/>
      <c r="D372" s="68"/>
      <c r="E372" s="121"/>
      <c r="F372" s="107">
        <v>372</v>
      </c>
    </row>
    <row r="373" spans="1:6" x14ac:dyDescent="0.2">
      <c r="A373" s="68"/>
      <c r="B373" s="68"/>
      <c r="C373" s="68"/>
      <c r="D373" s="68"/>
      <c r="E373" s="121"/>
      <c r="F373" s="107">
        <v>373</v>
      </c>
    </row>
    <row r="374" spans="1:6" x14ac:dyDescent="0.2">
      <c r="A374" s="68"/>
      <c r="B374" s="68"/>
      <c r="C374" s="68"/>
      <c r="D374" s="68"/>
      <c r="E374" s="121"/>
      <c r="F374" s="107">
        <v>374</v>
      </c>
    </row>
    <row r="375" spans="1:6" x14ac:dyDescent="0.2">
      <c r="A375" s="68"/>
      <c r="B375" s="68"/>
      <c r="C375" s="68"/>
      <c r="D375" s="68"/>
      <c r="E375" s="121"/>
      <c r="F375" s="107">
        <v>375</v>
      </c>
    </row>
    <row r="376" spans="1:6" x14ac:dyDescent="0.2">
      <c r="A376" s="68"/>
      <c r="B376" s="68"/>
      <c r="C376" s="68"/>
      <c r="D376" s="68"/>
      <c r="E376" s="121"/>
      <c r="F376" s="107">
        <v>376</v>
      </c>
    </row>
    <row r="377" spans="1:6" x14ac:dyDescent="0.2">
      <c r="A377" s="68"/>
      <c r="B377" s="68"/>
      <c r="C377" s="68"/>
      <c r="D377" s="68"/>
      <c r="E377" s="121"/>
      <c r="F377" s="107">
        <v>377</v>
      </c>
    </row>
    <row r="378" spans="1:6" x14ac:dyDescent="0.2">
      <c r="A378" s="68"/>
      <c r="B378" s="68"/>
      <c r="C378" s="68"/>
      <c r="D378" s="68"/>
      <c r="E378" s="121"/>
      <c r="F378" s="107">
        <v>378</v>
      </c>
    </row>
    <row r="379" spans="1:6" x14ac:dyDescent="0.2">
      <c r="A379" s="68"/>
      <c r="B379" s="68"/>
      <c r="C379" s="68"/>
      <c r="D379" s="68"/>
      <c r="E379" s="121"/>
      <c r="F379" s="107">
        <v>379</v>
      </c>
    </row>
    <row r="380" spans="1:6" x14ac:dyDescent="0.2">
      <c r="A380" s="68"/>
      <c r="B380" s="68"/>
      <c r="C380" s="68"/>
      <c r="D380" s="68"/>
      <c r="E380" s="121"/>
      <c r="F380" s="107">
        <v>380</v>
      </c>
    </row>
    <row r="381" spans="1:6" x14ac:dyDescent="0.2">
      <c r="A381" s="68"/>
      <c r="B381" s="68"/>
      <c r="C381" s="68"/>
      <c r="D381" s="68"/>
      <c r="E381" s="121"/>
      <c r="F381" s="107">
        <v>381</v>
      </c>
    </row>
    <row r="382" spans="1:6" x14ac:dyDescent="0.2">
      <c r="A382" s="68"/>
      <c r="B382" s="68"/>
      <c r="C382" s="68"/>
      <c r="D382" s="68"/>
      <c r="E382" s="121"/>
      <c r="F382" s="107">
        <v>382</v>
      </c>
    </row>
    <row r="383" spans="1:6" x14ac:dyDescent="0.2">
      <c r="A383" s="68"/>
      <c r="B383" s="68"/>
      <c r="C383" s="68"/>
      <c r="D383" s="68"/>
      <c r="E383" s="121"/>
      <c r="F383" s="107">
        <v>383</v>
      </c>
    </row>
    <row r="384" spans="1:6" x14ac:dyDescent="0.2">
      <c r="A384" s="68"/>
      <c r="B384" s="68"/>
      <c r="C384" s="68"/>
      <c r="D384" s="68"/>
      <c r="E384" s="121"/>
      <c r="F384" s="107">
        <v>384</v>
      </c>
    </row>
    <row r="385" spans="1:6" x14ac:dyDescent="0.2">
      <c r="A385" s="68"/>
      <c r="B385" s="68"/>
      <c r="C385" s="68"/>
      <c r="D385" s="68"/>
      <c r="E385" s="121"/>
      <c r="F385" s="107">
        <v>385</v>
      </c>
    </row>
    <row r="386" spans="1:6" x14ac:dyDescent="0.2">
      <c r="A386" s="68"/>
      <c r="B386" s="68"/>
      <c r="C386" s="68"/>
      <c r="D386" s="68"/>
      <c r="E386" s="121"/>
      <c r="F386" s="107">
        <v>386</v>
      </c>
    </row>
    <row r="387" spans="1:6" x14ac:dyDescent="0.2">
      <c r="A387" s="68"/>
      <c r="B387" s="68"/>
      <c r="C387" s="68"/>
      <c r="D387" s="68"/>
      <c r="E387" s="121"/>
      <c r="F387" s="107">
        <v>387</v>
      </c>
    </row>
    <row r="388" spans="1:6" x14ac:dyDescent="0.2">
      <c r="A388" s="68"/>
      <c r="B388" s="68"/>
      <c r="C388" s="68"/>
      <c r="D388" s="68"/>
      <c r="E388" s="121"/>
      <c r="F388" s="107">
        <v>388</v>
      </c>
    </row>
    <row r="389" spans="1:6" x14ac:dyDescent="0.2">
      <c r="A389" s="68"/>
      <c r="B389" s="68"/>
      <c r="C389" s="68"/>
      <c r="D389" s="68"/>
      <c r="E389" s="121"/>
      <c r="F389" s="107">
        <v>389</v>
      </c>
    </row>
    <row r="390" spans="1:6" x14ac:dyDescent="0.2">
      <c r="A390" s="68"/>
      <c r="B390" s="68"/>
      <c r="C390" s="68"/>
      <c r="D390" s="68"/>
      <c r="E390" s="121"/>
      <c r="F390" s="107">
        <v>390</v>
      </c>
    </row>
  </sheetData>
  <sortState xmlns:xlrd2="http://schemas.microsoft.com/office/spreadsheetml/2017/richdata2" ref="A1:E390">
    <sortCondition ref="C1:C390"/>
  </sortState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00FF"/>
  </sheetPr>
  <dimension ref="A1:Y190"/>
  <sheetViews>
    <sheetView zoomScale="115" zoomScaleNormal="115" workbookViewId="0">
      <pane ySplit="3" topLeftCell="A4" activePane="bottomLeft" state="frozen"/>
      <selection pane="bottomLeft" activeCell="F3" sqref="F3:I20"/>
    </sheetView>
  </sheetViews>
  <sheetFormatPr baseColWidth="10" defaultColWidth="44.875" defaultRowHeight="12.75" x14ac:dyDescent="0.2"/>
  <cols>
    <col min="1" max="1" width="26.25" style="28" bestFit="1" customWidth="1"/>
    <col min="2" max="2" width="8.375" style="28" bestFit="1" customWidth="1"/>
    <col min="3" max="3" width="7.375" style="28" bestFit="1" customWidth="1"/>
    <col min="4" max="4" width="14.875" style="37" bestFit="1" customWidth="1"/>
    <col min="5" max="5" width="1.75" style="229" bestFit="1" customWidth="1"/>
    <col min="6" max="6" width="15.625" style="28" bestFit="1" customWidth="1"/>
    <col min="7" max="7" width="16.625" style="28" bestFit="1" customWidth="1"/>
    <col min="8" max="8" width="19.625" style="32" bestFit="1" customWidth="1"/>
    <col min="9" max="9" width="11.125" style="58" bestFit="1" customWidth="1"/>
    <col min="10" max="10" width="8.75" style="58" bestFit="1" customWidth="1"/>
    <col min="11" max="11" width="9.25" style="28" bestFit="1" customWidth="1"/>
    <col min="12" max="12" width="5.25" style="242" customWidth="1"/>
    <col min="13" max="13" width="3" style="28" bestFit="1" customWidth="1"/>
    <col min="14" max="14" width="5.5" style="28" bestFit="1" customWidth="1"/>
    <col min="15" max="15" width="2.875" style="28" bestFit="1" customWidth="1"/>
    <col min="16" max="16" width="3.25" style="28" bestFit="1" customWidth="1"/>
    <col min="17" max="18" width="5.75" style="28" bestFit="1" customWidth="1"/>
    <col min="19" max="19" width="4.25" style="28" bestFit="1" customWidth="1"/>
    <col min="20" max="20" width="5.5" style="28" bestFit="1" customWidth="1"/>
    <col min="21" max="21" width="5.625" style="28" bestFit="1" customWidth="1"/>
    <col min="22" max="22" width="4.25" style="28" bestFit="1" customWidth="1"/>
    <col min="23" max="23" width="5.5" style="28" bestFit="1" customWidth="1"/>
    <col min="24" max="24" width="5.625" style="28" bestFit="1" customWidth="1"/>
    <col min="25" max="25" width="4.25" style="28" bestFit="1" customWidth="1"/>
    <col min="26" max="16384" width="44.875" style="28"/>
  </cols>
  <sheetData>
    <row r="1" spans="1:12" s="1" customFormat="1" ht="26.25" x14ac:dyDescent="0.2">
      <c r="A1" s="276" t="s">
        <v>186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s="47" customFormat="1" x14ac:dyDescent="0.2">
      <c r="D2" s="48"/>
      <c r="E2" s="227"/>
      <c r="F2" s="49"/>
      <c r="G2" s="49"/>
      <c r="H2" s="50"/>
      <c r="I2" s="51"/>
      <c r="J2" s="51"/>
      <c r="L2" s="248" t="s">
        <v>1620</v>
      </c>
    </row>
    <row r="3" spans="1:12" x14ac:dyDescent="0.2">
      <c r="D3" s="212"/>
      <c r="E3" s="255"/>
      <c r="F3" s="231">
        <v>45365</v>
      </c>
      <c r="G3" s="256"/>
      <c r="H3" s="257"/>
      <c r="I3" s="258"/>
      <c r="J3" s="258"/>
      <c r="K3" s="212"/>
      <c r="L3" s="136" t="s">
        <v>1621</v>
      </c>
    </row>
    <row r="4" spans="1:12" x14ac:dyDescent="0.2">
      <c r="A4" s="53" t="s">
        <v>6</v>
      </c>
      <c r="B4" s="53" t="s">
        <v>5</v>
      </c>
      <c r="C4" s="253" t="s">
        <v>0</v>
      </c>
      <c r="D4" s="52" t="s">
        <v>36</v>
      </c>
      <c r="E4" s="259">
        <v>1</v>
      </c>
      <c r="F4" s="34" t="s">
        <v>685</v>
      </c>
      <c r="G4" s="34" t="s">
        <v>58</v>
      </c>
      <c r="H4" s="33" t="s">
        <v>40</v>
      </c>
      <c r="I4" s="35" t="s">
        <v>686</v>
      </c>
      <c r="J4" s="68" t="str">
        <f>"06693296"</f>
        <v>06693296</v>
      </c>
      <c r="K4" s="68" t="str">
        <f>"N1"</f>
        <v>N1</v>
      </c>
      <c r="L4" s="260" t="s">
        <v>1622</v>
      </c>
    </row>
    <row r="5" spans="1:12" x14ac:dyDescent="0.2">
      <c r="A5" s="53" t="s">
        <v>6</v>
      </c>
      <c r="B5" s="53" t="s">
        <v>5</v>
      </c>
      <c r="C5" s="253" t="s">
        <v>0</v>
      </c>
      <c r="D5" s="52" t="s">
        <v>36</v>
      </c>
      <c r="E5" s="244">
        <v>2</v>
      </c>
      <c r="F5" s="81" t="s">
        <v>1068</v>
      </c>
      <c r="G5" s="81" t="s">
        <v>973</v>
      </c>
      <c r="H5" s="45" t="s">
        <v>71</v>
      </c>
      <c r="I5" s="46" t="s">
        <v>1069</v>
      </c>
      <c r="J5" s="225" t="str">
        <f>"06753592"</f>
        <v>06753592</v>
      </c>
      <c r="K5" s="225" t="str">
        <f>"N2/N1/N2"</f>
        <v>N2/N1/N2</v>
      </c>
      <c r="L5" s="260" t="s">
        <v>1622</v>
      </c>
    </row>
    <row r="6" spans="1:12" x14ac:dyDescent="0.2">
      <c r="A6" s="53" t="s">
        <v>6</v>
      </c>
      <c r="B6" s="53" t="s">
        <v>5</v>
      </c>
      <c r="C6" s="253" t="s">
        <v>0</v>
      </c>
      <c r="D6" s="52" t="s">
        <v>36</v>
      </c>
      <c r="E6" s="244">
        <v>3</v>
      </c>
      <c r="F6" s="34" t="s">
        <v>1292</v>
      </c>
      <c r="G6" s="34" t="s">
        <v>1585</v>
      </c>
      <c r="H6" s="33" t="s">
        <v>529</v>
      </c>
      <c r="I6" s="35" t="s">
        <v>1586</v>
      </c>
      <c r="J6" s="68" t="str">
        <f>"07018907"</f>
        <v>07018907</v>
      </c>
      <c r="K6" s="68" t="str">
        <f>"N3"</f>
        <v>N3</v>
      </c>
      <c r="L6" s="260" t="s">
        <v>1622</v>
      </c>
    </row>
    <row r="7" spans="1:12" x14ac:dyDescent="0.2">
      <c r="A7" s="53" t="s">
        <v>6</v>
      </c>
      <c r="B7" s="53" t="s">
        <v>5</v>
      </c>
      <c r="C7" s="253" t="s">
        <v>0</v>
      </c>
      <c r="D7" s="52" t="s">
        <v>36</v>
      </c>
      <c r="E7" s="244">
        <v>4</v>
      </c>
      <c r="F7" s="34" t="s">
        <v>1227</v>
      </c>
      <c r="G7" s="34" t="s">
        <v>1428</v>
      </c>
      <c r="H7" s="33" t="s">
        <v>39</v>
      </c>
      <c r="I7" s="35" t="s">
        <v>1429</v>
      </c>
      <c r="J7" s="68" t="str">
        <f>"07033500"</f>
        <v>07033500</v>
      </c>
      <c r="K7" s="68" t="str">
        <f>"N3"</f>
        <v>N3</v>
      </c>
      <c r="L7" s="260" t="s">
        <v>1622</v>
      </c>
    </row>
    <row r="8" spans="1:12" x14ac:dyDescent="0.2">
      <c r="A8" s="53" t="s">
        <v>6</v>
      </c>
      <c r="B8" s="53" t="s">
        <v>5</v>
      </c>
      <c r="C8" s="253" t="s">
        <v>0</v>
      </c>
      <c r="D8" s="52" t="s">
        <v>36</v>
      </c>
      <c r="E8" s="244">
        <v>5</v>
      </c>
      <c r="F8" s="81" t="s">
        <v>1580</v>
      </c>
      <c r="G8" s="81" t="s">
        <v>711</v>
      </c>
      <c r="H8" s="45" t="s">
        <v>71</v>
      </c>
      <c r="I8" s="46" t="s">
        <v>1581</v>
      </c>
      <c r="J8" s="225" t="str">
        <f>"06686427"</f>
        <v>06686427</v>
      </c>
      <c r="K8" s="225" t="str">
        <f>"R5"</f>
        <v>R5</v>
      </c>
      <c r="L8" s="260" t="s">
        <v>1623</v>
      </c>
    </row>
    <row r="9" spans="1:12" x14ac:dyDescent="0.2">
      <c r="A9" s="53" t="s">
        <v>6</v>
      </c>
      <c r="B9" s="53" t="s">
        <v>5</v>
      </c>
      <c r="C9" s="253" t="s">
        <v>0</v>
      </c>
      <c r="D9" s="52" t="s">
        <v>36</v>
      </c>
      <c r="E9" s="244">
        <v>6</v>
      </c>
      <c r="F9" s="81" t="s">
        <v>153</v>
      </c>
      <c r="G9" s="81" t="s">
        <v>154</v>
      </c>
      <c r="H9" s="45" t="s">
        <v>99</v>
      </c>
      <c r="I9" s="110" t="s">
        <v>234</v>
      </c>
      <c r="J9" s="225" t="str">
        <f>"06798791"</f>
        <v>06798791</v>
      </c>
      <c r="K9" s="225" t="str">
        <f>"R6"</f>
        <v>R6</v>
      </c>
      <c r="L9" s="121"/>
    </row>
    <row r="10" spans="1:12" x14ac:dyDescent="0.2">
      <c r="A10" s="53" t="s">
        <v>6</v>
      </c>
      <c r="B10" s="53" t="s">
        <v>5</v>
      </c>
      <c r="C10" s="253" t="s">
        <v>0</v>
      </c>
      <c r="D10" s="52" t="s">
        <v>36</v>
      </c>
      <c r="E10" s="244">
        <v>7</v>
      </c>
      <c r="F10" s="34" t="s">
        <v>159</v>
      </c>
      <c r="G10" s="34" t="s">
        <v>119</v>
      </c>
      <c r="H10" s="33" t="s">
        <v>42</v>
      </c>
      <c r="I10" s="35" t="s">
        <v>244</v>
      </c>
      <c r="J10" s="68" t="str">
        <f>"6851001"</f>
        <v>6851001</v>
      </c>
      <c r="K10" s="68" t="str">
        <f>"N3"</f>
        <v>N3</v>
      </c>
      <c r="L10" s="121"/>
    </row>
    <row r="11" spans="1:12" x14ac:dyDescent="0.2">
      <c r="A11" s="53" t="s">
        <v>6</v>
      </c>
      <c r="B11" s="53" t="s">
        <v>5</v>
      </c>
      <c r="C11" s="253" t="s">
        <v>0</v>
      </c>
      <c r="D11" s="52" t="s">
        <v>36</v>
      </c>
      <c r="E11" s="244">
        <v>7</v>
      </c>
      <c r="F11" s="34" t="s">
        <v>213</v>
      </c>
      <c r="G11" s="34" t="s">
        <v>214</v>
      </c>
      <c r="H11" s="33" t="s">
        <v>42</v>
      </c>
      <c r="I11" s="35" t="s">
        <v>215</v>
      </c>
      <c r="J11" s="68" t="str">
        <f>"07268384"</f>
        <v>07268384</v>
      </c>
      <c r="K11" s="68" t="str">
        <f>"R5"</f>
        <v>R5</v>
      </c>
      <c r="L11" s="121"/>
    </row>
    <row r="12" spans="1:12" x14ac:dyDescent="0.2">
      <c r="A12" s="53" t="s">
        <v>6</v>
      </c>
      <c r="B12" s="53" t="s">
        <v>5</v>
      </c>
      <c r="C12" s="253" t="s">
        <v>0</v>
      </c>
      <c r="D12" s="52" t="s">
        <v>36</v>
      </c>
      <c r="E12" s="244">
        <v>7</v>
      </c>
      <c r="F12" s="34" t="s">
        <v>1423</v>
      </c>
      <c r="G12" s="34" t="s">
        <v>1312</v>
      </c>
      <c r="H12" s="33" t="s">
        <v>42</v>
      </c>
      <c r="I12" s="35" t="s">
        <v>1424</v>
      </c>
      <c r="J12" s="68" t="str">
        <f>"06884033"</f>
        <v>06884033</v>
      </c>
      <c r="K12" s="68" t="str">
        <f>"R4"</f>
        <v>R4</v>
      </c>
      <c r="L12" s="121"/>
    </row>
    <row r="13" spans="1:12" x14ac:dyDescent="0.2">
      <c r="A13" s="53" t="s">
        <v>6</v>
      </c>
      <c r="B13" s="53" t="s">
        <v>5</v>
      </c>
      <c r="C13" s="253" t="s">
        <v>0</v>
      </c>
      <c r="D13" s="52" t="s">
        <v>36</v>
      </c>
      <c r="E13" s="244">
        <v>7</v>
      </c>
      <c r="F13" s="34" t="s">
        <v>158</v>
      </c>
      <c r="G13" s="34" t="s">
        <v>45</v>
      </c>
      <c r="H13" s="33" t="s">
        <v>41</v>
      </c>
      <c r="I13" s="35" t="s">
        <v>236</v>
      </c>
      <c r="J13" s="68" t="str">
        <f>"06753947"</f>
        <v>06753947</v>
      </c>
      <c r="K13" s="68" t="str">
        <f>"R4"</f>
        <v>R4</v>
      </c>
      <c r="L13" s="121"/>
    </row>
    <row r="14" spans="1:12" x14ac:dyDescent="0.2">
      <c r="A14" s="53" t="s">
        <v>6</v>
      </c>
      <c r="B14" s="53" t="s">
        <v>5</v>
      </c>
      <c r="C14" s="253" t="s">
        <v>0</v>
      </c>
      <c r="D14" s="52" t="s">
        <v>36</v>
      </c>
      <c r="E14" s="244">
        <v>7</v>
      </c>
      <c r="F14" s="34" t="s">
        <v>1236</v>
      </c>
      <c r="G14" s="34" t="s">
        <v>1237</v>
      </c>
      <c r="H14" s="33" t="s">
        <v>42</v>
      </c>
      <c r="I14" s="35" t="s">
        <v>1238</v>
      </c>
      <c r="J14" s="68" t="str">
        <f>"06832224"</f>
        <v>06832224</v>
      </c>
      <c r="K14" s="68" t="str">
        <f>"R4"</f>
        <v>R4</v>
      </c>
      <c r="L14" s="121"/>
    </row>
    <row r="15" spans="1:12" x14ac:dyDescent="0.2">
      <c r="A15" s="53" t="s">
        <v>6</v>
      </c>
      <c r="B15" s="53" t="s">
        <v>5</v>
      </c>
      <c r="C15" s="254" t="s">
        <v>1</v>
      </c>
      <c r="D15" s="52" t="s">
        <v>36</v>
      </c>
      <c r="E15" s="144">
        <v>1</v>
      </c>
      <c r="F15" s="36" t="s">
        <v>1590</v>
      </c>
      <c r="G15" s="36" t="s">
        <v>414</v>
      </c>
      <c r="H15" s="33" t="s">
        <v>38</v>
      </c>
      <c r="I15" s="35" t="s">
        <v>1591</v>
      </c>
      <c r="J15" s="68" t="str">
        <f>"06778490"</f>
        <v>06778490</v>
      </c>
      <c r="K15" s="68" t="str">
        <f>"R4/R4/N3"</f>
        <v>R4/R4/N3</v>
      </c>
      <c r="L15" s="260" t="s">
        <v>1622</v>
      </c>
    </row>
    <row r="16" spans="1:12" x14ac:dyDescent="0.2">
      <c r="A16" s="53" t="s">
        <v>6</v>
      </c>
      <c r="B16" s="53" t="s">
        <v>5</v>
      </c>
      <c r="C16" s="254" t="s">
        <v>1</v>
      </c>
      <c r="D16" s="52" t="s">
        <v>36</v>
      </c>
      <c r="E16" s="145">
        <v>2</v>
      </c>
      <c r="F16" s="36" t="s">
        <v>670</v>
      </c>
      <c r="G16" s="36" t="s">
        <v>669</v>
      </c>
      <c r="H16" s="33" t="s">
        <v>42</v>
      </c>
      <c r="I16" s="35" t="s">
        <v>668</v>
      </c>
      <c r="J16" s="68" t="str">
        <f>"06682923"</f>
        <v>06682923</v>
      </c>
      <c r="K16" s="68" t="str">
        <f>"R4"</f>
        <v>R4</v>
      </c>
      <c r="L16" s="260" t="s">
        <v>1622</v>
      </c>
    </row>
    <row r="17" spans="1:12" x14ac:dyDescent="0.2">
      <c r="A17" s="53" t="s">
        <v>6</v>
      </c>
      <c r="B17" s="53" t="s">
        <v>5</v>
      </c>
      <c r="C17" s="254" t="s">
        <v>1</v>
      </c>
      <c r="D17" s="52" t="s">
        <v>36</v>
      </c>
      <c r="E17" s="145">
        <v>3</v>
      </c>
      <c r="F17" s="36" t="s">
        <v>1405</v>
      </c>
      <c r="G17" s="36" t="s">
        <v>1406</v>
      </c>
      <c r="H17" s="33" t="s">
        <v>42</v>
      </c>
      <c r="I17" s="35" t="s">
        <v>1407</v>
      </c>
      <c r="J17" s="68" t="str">
        <f>"07031239"</f>
        <v>07031239</v>
      </c>
      <c r="K17" s="68" t="str">
        <f>"R4"</f>
        <v>R4</v>
      </c>
      <c r="L17" s="260" t="s">
        <v>1622</v>
      </c>
    </row>
    <row r="18" spans="1:12" x14ac:dyDescent="0.2">
      <c r="A18" s="53" t="s">
        <v>6</v>
      </c>
      <c r="B18" s="53" t="s">
        <v>5</v>
      </c>
      <c r="C18" s="254" t="s">
        <v>1</v>
      </c>
      <c r="D18" s="52" t="s">
        <v>36</v>
      </c>
      <c r="E18" s="145">
        <v>4</v>
      </c>
      <c r="F18" s="36" t="s">
        <v>198</v>
      </c>
      <c r="G18" s="36" t="s">
        <v>147</v>
      </c>
      <c r="H18" s="33" t="s">
        <v>39</v>
      </c>
      <c r="I18" s="35" t="s">
        <v>199</v>
      </c>
      <c r="J18" s="68" t="str">
        <f>"06895175"</f>
        <v>06895175</v>
      </c>
      <c r="K18" s="68" t="str">
        <f>"R5"</f>
        <v>R5</v>
      </c>
      <c r="L18" s="260" t="s">
        <v>1623</v>
      </c>
    </row>
    <row r="19" spans="1:12" x14ac:dyDescent="0.2">
      <c r="A19" s="53" t="s">
        <v>6</v>
      </c>
      <c r="B19" s="53" t="s">
        <v>5</v>
      </c>
      <c r="C19" s="254" t="s">
        <v>1</v>
      </c>
      <c r="D19" s="52" t="s">
        <v>36</v>
      </c>
      <c r="E19" s="145">
        <v>5</v>
      </c>
      <c r="F19" s="36" t="s">
        <v>1592</v>
      </c>
      <c r="G19" s="36" t="s">
        <v>1593</v>
      </c>
      <c r="H19" s="33" t="s">
        <v>635</v>
      </c>
      <c r="I19" s="35" t="s">
        <v>1594</v>
      </c>
      <c r="J19" s="68" t="str">
        <f>"06787250"</f>
        <v>06787250</v>
      </c>
      <c r="K19" s="68" t="str">
        <f>"R5"</f>
        <v>R5</v>
      </c>
      <c r="L19" s="121"/>
    </row>
    <row r="20" spans="1:12" x14ac:dyDescent="0.2">
      <c r="A20" s="53" t="s">
        <v>6</v>
      </c>
      <c r="B20" s="53" t="s">
        <v>5</v>
      </c>
      <c r="C20" s="254" t="s">
        <v>1</v>
      </c>
      <c r="D20" s="52" t="s">
        <v>36</v>
      </c>
      <c r="E20" s="145">
        <v>6</v>
      </c>
      <c r="F20" s="60" t="s">
        <v>1595</v>
      </c>
      <c r="G20" s="60" t="s">
        <v>1596</v>
      </c>
      <c r="H20" s="45" t="s">
        <v>42</v>
      </c>
      <c r="I20" s="46" t="s">
        <v>1597</v>
      </c>
      <c r="J20" s="225" t="str">
        <f>"06673912"</f>
        <v>06673912</v>
      </c>
      <c r="K20" s="225" t="str">
        <f>"R5"</f>
        <v>R5</v>
      </c>
      <c r="L20" s="121"/>
    </row>
    <row r="21" spans="1:12" x14ac:dyDescent="0.2">
      <c r="A21" s="63"/>
      <c r="B21" s="63"/>
      <c r="C21" s="63"/>
      <c r="D21" s="63"/>
      <c r="E21" s="228"/>
      <c r="F21" s="69">
        <v>45337</v>
      </c>
      <c r="G21" s="64"/>
      <c r="H21" s="65"/>
      <c r="I21" s="66"/>
      <c r="J21" s="251"/>
    </row>
    <row r="22" spans="1:12" x14ac:dyDescent="0.2">
      <c r="A22" s="279" t="s">
        <v>6</v>
      </c>
      <c r="B22" s="279" t="s">
        <v>5</v>
      </c>
      <c r="C22" s="329" t="s">
        <v>0</v>
      </c>
      <c r="D22" s="318" t="s">
        <v>37</v>
      </c>
      <c r="E22" s="330">
        <v>1</v>
      </c>
      <c r="F22" s="81" t="s">
        <v>1580</v>
      </c>
      <c r="G22" s="81" t="s">
        <v>711</v>
      </c>
      <c r="H22" s="45" t="s">
        <v>71</v>
      </c>
      <c r="I22" s="46" t="s">
        <v>1581</v>
      </c>
      <c r="J22" s="252">
        <v>6686427</v>
      </c>
      <c r="K22" s="225" t="s">
        <v>1582</v>
      </c>
      <c r="L22" s="317" t="s">
        <v>1622</v>
      </c>
    </row>
    <row r="23" spans="1:12" x14ac:dyDescent="0.2">
      <c r="A23" s="279"/>
      <c r="B23" s="279"/>
      <c r="C23" s="329"/>
      <c r="D23" s="319"/>
      <c r="E23" s="330"/>
      <c r="F23" s="81" t="s">
        <v>1068</v>
      </c>
      <c r="G23" s="81" t="s">
        <v>973</v>
      </c>
      <c r="H23" s="45" t="s">
        <v>71</v>
      </c>
      <c r="I23" s="46" t="s">
        <v>1069</v>
      </c>
      <c r="J23" s="225" t="str">
        <f>"06753592"</f>
        <v>06753592</v>
      </c>
      <c r="K23" s="225" t="str">
        <f>"N2/N1/N1"</f>
        <v>N2/N1/N1</v>
      </c>
      <c r="L23" s="317"/>
    </row>
    <row r="24" spans="1:12" x14ac:dyDescent="0.2">
      <c r="A24" s="279" t="s">
        <v>6</v>
      </c>
      <c r="B24" s="279" t="s">
        <v>5</v>
      </c>
      <c r="C24" s="329" t="s">
        <v>0</v>
      </c>
      <c r="D24" s="318" t="s">
        <v>37</v>
      </c>
      <c r="E24" s="331">
        <v>2</v>
      </c>
      <c r="F24" s="81" t="s">
        <v>213</v>
      </c>
      <c r="G24" s="81" t="s">
        <v>214</v>
      </c>
      <c r="H24" s="45" t="s">
        <v>42</v>
      </c>
      <c r="I24" s="46" t="s">
        <v>215</v>
      </c>
      <c r="J24" s="225" t="str">
        <f>"07268384"</f>
        <v>07268384</v>
      </c>
      <c r="K24" s="225" t="str">
        <f>"R6"</f>
        <v>R6</v>
      </c>
      <c r="L24" s="317" t="s">
        <v>1622</v>
      </c>
    </row>
    <row r="25" spans="1:12" x14ac:dyDescent="0.2">
      <c r="A25" s="279"/>
      <c r="B25" s="279"/>
      <c r="C25" s="329"/>
      <c r="D25" s="319"/>
      <c r="E25" s="331"/>
      <c r="F25" s="81" t="s">
        <v>1227</v>
      </c>
      <c r="G25" s="81" t="s">
        <v>1428</v>
      </c>
      <c r="H25" s="45" t="s">
        <v>39</v>
      </c>
      <c r="I25" s="46" t="s">
        <v>1429</v>
      </c>
      <c r="J25" s="225" t="str">
        <f>"070355000"</f>
        <v>070355000</v>
      </c>
      <c r="K25" s="225" t="str">
        <f>"N3"</f>
        <v>N3</v>
      </c>
      <c r="L25" s="317"/>
    </row>
    <row r="26" spans="1:12" x14ac:dyDescent="0.2">
      <c r="A26" s="279" t="s">
        <v>6</v>
      </c>
      <c r="B26" s="279" t="s">
        <v>5</v>
      </c>
      <c r="C26" s="329" t="s">
        <v>0</v>
      </c>
      <c r="D26" s="318" t="s">
        <v>37</v>
      </c>
      <c r="E26" s="331">
        <v>3</v>
      </c>
      <c r="F26" s="81" t="s">
        <v>1423</v>
      </c>
      <c r="G26" s="81" t="s">
        <v>1312</v>
      </c>
      <c r="H26" s="45" t="s">
        <v>42</v>
      </c>
      <c r="I26" s="46" t="s">
        <v>1424</v>
      </c>
      <c r="J26" s="225" t="str">
        <f>"06884033"</f>
        <v>06884033</v>
      </c>
      <c r="K26" s="225" t="str">
        <f>"R4/N3"</f>
        <v>R4/N3</v>
      </c>
      <c r="L26" s="317" t="s">
        <v>1622</v>
      </c>
    </row>
    <row r="27" spans="1:12" x14ac:dyDescent="0.2">
      <c r="A27" s="279"/>
      <c r="B27" s="279"/>
      <c r="C27" s="329"/>
      <c r="D27" s="319"/>
      <c r="E27" s="331"/>
      <c r="F27" s="81" t="s">
        <v>1236</v>
      </c>
      <c r="G27" s="81" t="s">
        <v>1237</v>
      </c>
      <c r="H27" s="45" t="s">
        <v>42</v>
      </c>
      <c r="I27" s="46" t="s">
        <v>1238</v>
      </c>
      <c r="J27" s="225" t="str">
        <f>"06823324"</f>
        <v>06823324</v>
      </c>
      <c r="K27" s="225" t="str">
        <f>"N3"</f>
        <v>N3</v>
      </c>
      <c r="L27" s="317"/>
    </row>
    <row r="28" spans="1:12" x14ac:dyDescent="0.2">
      <c r="A28" s="279" t="s">
        <v>6</v>
      </c>
      <c r="B28" s="279" t="s">
        <v>5</v>
      </c>
      <c r="C28" s="329" t="s">
        <v>0</v>
      </c>
      <c r="D28" s="318" t="s">
        <v>37</v>
      </c>
      <c r="E28" s="331">
        <v>4</v>
      </c>
      <c r="F28" s="81" t="s">
        <v>674</v>
      </c>
      <c r="G28" s="81" t="s">
        <v>675</v>
      </c>
      <c r="H28" s="45" t="s">
        <v>42</v>
      </c>
      <c r="I28" s="46" t="s">
        <v>676</v>
      </c>
      <c r="J28" s="225" t="str">
        <f>"07166719"</f>
        <v>07166719</v>
      </c>
      <c r="K28" s="225" t="str">
        <f>"R4"</f>
        <v>R4</v>
      </c>
      <c r="L28" s="317" t="s">
        <v>1622</v>
      </c>
    </row>
    <row r="29" spans="1:12" x14ac:dyDescent="0.2">
      <c r="A29" s="279"/>
      <c r="B29" s="279"/>
      <c r="C29" s="329"/>
      <c r="D29" s="319"/>
      <c r="E29" s="331"/>
      <c r="F29" s="81" t="s">
        <v>159</v>
      </c>
      <c r="G29" s="81" t="s">
        <v>119</v>
      </c>
      <c r="H29" s="45" t="s">
        <v>42</v>
      </c>
      <c r="I29" s="46" t="s">
        <v>244</v>
      </c>
      <c r="J29" s="225" t="str">
        <f>"06851001"</f>
        <v>06851001</v>
      </c>
      <c r="K29" s="225" t="str">
        <f>"R4"</f>
        <v>R4</v>
      </c>
      <c r="L29" s="317"/>
    </row>
    <row r="30" spans="1:12" x14ac:dyDescent="0.2">
      <c r="A30" s="279" t="s">
        <v>6</v>
      </c>
      <c r="B30" s="279" t="s">
        <v>5</v>
      </c>
      <c r="C30" s="329" t="s">
        <v>0</v>
      </c>
      <c r="D30" s="318" t="s">
        <v>37</v>
      </c>
      <c r="E30" s="331">
        <v>5</v>
      </c>
      <c r="F30" s="81" t="s">
        <v>1583</v>
      </c>
      <c r="G30" s="81" t="s">
        <v>20</v>
      </c>
      <c r="H30" s="45" t="s">
        <v>635</v>
      </c>
      <c r="I30" s="46" t="s">
        <v>1584</v>
      </c>
      <c r="J30" s="225" t="str">
        <f>"07026885"</f>
        <v>07026885</v>
      </c>
      <c r="K30" s="225" t="str">
        <f>"N2"</f>
        <v>N2</v>
      </c>
      <c r="L30" s="317"/>
    </row>
    <row r="31" spans="1:12" x14ac:dyDescent="0.2">
      <c r="A31" s="279"/>
      <c r="B31" s="279"/>
      <c r="C31" s="329"/>
      <c r="D31" s="319"/>
      <c r="E31" s="331"/>
      <c r="F31" s="81" t="s">
        <v>1292</v>
      </c>
      <c r="G31" s="81" t="s">
        <v>1585</v>
      </c>
      <c r="H31" s="45" t="s">
        <v>529</v>
      </c>
      <c r="I31" s="46" t="s">
        <v>1586</v>
      </c>
      <c r="J31" s="225" t="str">
        <f>"07018907"</f>
        <v>07018907</v>
      </c>
      <c r="K31" s="225" t="str">
        <f>"N2"</f>
        <v>N2</v>
      </c>
      <c r="L31" s="317"/>
    </row>
    <row r="32" spans="1:12" x14ac:dyDescent="0.2">
      <c r="A32" s="279" t="s">
        <v>6</v>
      </c>
      <c r="B32" s="279" t="s">
        <v>5</v>
      </c>
      <c r="C32" s="329" t="s">
        <v>0</v>
      </c>
      <c r="D32" s="318" t="s">
        <v>37</v>
      </c>
      <c r="E32" s="331">
        <v>6</v>
      </c>
      <c r="F32" s="81" t="s">
        <v>685</v>
      </c>
      <c r="G32" s="81" t="s">
        <v>58</v>
      </c>
      <c r="H32" s="45" t="s">
        <v>40</v>
      </c>
      <c r="I32" s="46" t="s">
        <v>686</v>
      </c>
      <c r="J32" s="225" t="str">
        <f>"06693296"</f>
        <v>06693296</v>
      </c>
      <c r="K32" s="225" t="str">
        <f>"N2"</f>
        <v>N2</v>
      </c>
      <c r="L32" s="317"/>
    </row>
    <row r="33" spans="1:12" x14ac:dyDescent="0.2">
      <c r="A33" s="279"/>
      <c r="B33" s="279"/>
      <c r="C33" s="329"/>
      <c r="D33" s="319"/>
      <c r="E33" s="331"/>
      <c r="F33" s="81" t="s">
        <v>158</v>
      </c>
      <c r="G33" s="81" t="s">
        <v>45</v>
      </c>
      <c r="H33" s="45" t="s">
        <v>41</v>
      </c>
      <c r="I33" s="46" t="s">
        <v>236</v>
      </c>
      <c r="J33" s="225" t="str">
        <f>"06753947"</f>
        <v>06753947</v>
      </c>
      <c r="K33" s="225" t="str">
        <f>"R4"</f>
        <v>R4</v>
      </c>
      <c r="L33" s="317"/>
    </row>
    <row r="34" spans="1:12" x14ac:dyDescent="0.2">
      <c r="A34" s="279" t="s">
        <v>6</v>
      </c>
      <c r="B34" s="279" t="s">
        <v>5</v>
      </c>
      <c r="C34" s="295" t="s">
        <v>1</v>
      </c>
      <c r="D34" s="318" t="s">
        <v>37</v>
      </c>
      <c r="E34" s="298" t="str">
        <f>"1"</f>
        <v>1</v>
      </c>
      <c r="F34" s="60" t="s">
        <v>1587</v>
      </c>
      <c r="G34" s="60" t="s">
        <v>457</v>
      </c>
      <c r="H34" s="45" t="s">
        <v>1588</v>
      </c>
      <c r="I34" s="46" t="s">
        <v>1589</v>
      </c>
      <c r="J34" s="225" t="str">
        <f>"06813693"</f>
        <v>06813693</v>
      </c>
      <c r="K34" s="225" t="str">
        <f>"R4/R4/N2"</f>
        <v>R4/R4/N2</v>
      </c>
      <c r="L34" s="317" t="s">
        <v>1622</v>
      </c>
    </row>
    <row r="35" spans="1:12" x14ac:dyDescent="0.2">
      <c r="A35" s="279"/>
      <c r="B35" s="279"/>
      <c r="C35" s="295"/>
      <c r="D35" s="319"/>
      <c r="E35" s="298"/>
      <c r="F35" s="60" t="s">
        <v>1590</v>
      </c>
      <c r="G35" s="60" t="s">
        <v>414</v>
      </c>
      <c r="H35" s="45" t="s">
        <v>38</v>
      </c>
      <c r="I35" s="46" t="s">
        <v>1591</v>
      </c>
      <c r="J35" s="225" t="str">
        <f>"06778490"</f>
        <v>06778490</v>
      </c>
      <c r="K35" s="225" t="str">
        <f>"R4/R4/N2"</f>
        <v>R4/R4/N2</v>
      </c>
      <c r="L35" s="317"/>
    </row>
    <row r="36" spans="1:12" x14ac:dyDescent="0.2">
      <c r="A36" s="279" t="s">
        <v>6</v>
      </c>
      <c r="B36" s="279" t="s">
        <v>5</v>
      </c>
      <c r="C36" s="295" t="s">
        <v>1</v>
      </c>
      <c r="D36" s="318" t="s">
        <v>37</v>
      </c>
      <c r="E36" s="297">
        <v>2</v>
      </c>
      <c r="F36" s="60" t="s">
        <v>642</v>
      </c>
      <c r="G36" s="60" t="s">
        <v>21</v>
      </c>
      <c r="H36" s="45" t="s">
        <v>635</v>
      </c>
      <c r="I36" s="46" t="s">
        <v>641</v>
      </c>
      <c r="J36" s="225" t="str">
        <f>"06709127"</f>
        <v>06709127</v>
      </c>
      <c r="K36" s="225" t="str">
        <f>"N3"</f>
        <v>N3</v>
      </c>
      <c r="L36" s="317" t="s">
        <v>1622</v>
      </c>
    </row>
    <row r="37" spans="1:12" x14ac:dyDescent="0.2">
      <c r="A37" s="279"/>
      <c r="B37" s="279"/>
      <c r="C37" s="295"/>
      <c r="D37" s="319"/>
      <c r="E37" s="297"/>
      <c r="F37" s="60" t="s">
        <v>633</v>
      </c>
      <c r="G37" s="60" t="s">
        <v>632</v>
      </c>
      <c r="H37" s="45" t="s">
        <v>631</v>
      </c>
      <c r="I37" s="46" t="s">
        <v>630</v>
      </c>
      <c r="J37" s="225" t="str">
        <f>"06760699"</f>
        <v>06760699</v>
      </c>
      <c r="K37" s="225" t="str">
        <f>"N2"</f>
        <v>N2</v>
      </c>
      <c r="L37" s="317"/>
    </row>
    <row r="38" spans="1:12" x14ac:dyDescent="0.2">
      <c r="A38" s="279" t="s">
        <v>6</v>
      </c>
      <c r="B38" s="279" t="s">
        <v>5</v>
      </c>
      <c r="C38" s="295" t="s">
        <v>1</v>
      </c>
      <c r="D38" s="318" t="s">
        <v>37</v>
      </c>
      <c r="E38" s="297">
        <v>3</v>
      </c>
      <c r="F38" s="60" t="s">
        <v>670</v>
      </c>
      <c r="G38" s="60" t="s">
        <v>669</v>
      </c>
      <c r="H38" s="45" t="s">
        <v>42</v>
      </c>
      <c r="I38" s="46" t="s">
        <v>668</v>
      </c>
      <c r="J38" s="225" t="str">
        <f>"06682923"</f>
        <v>06682923</v>
      </c>
      <c r="K38" s="225" t="str">
        <f>"R4"</f>
        <v>R4</v>
      </c>
      <c r="L38" s="317" t="s">
        <v>1622</v>
      </c>
    </row>
    <row r="39" spans="1:12" x14ac:dyDescent="0.2">
      <c r="A39" s="279"/>
      <c r="B39" s="279"/>
      <c r="C39" s="295"/>
      <c r="D39" s="319"/>
      <c r="E39" s="297"/>
      <c r="F39" s="60" t="s">
        <v>1592</v>
      </c>
      <c r="G39" s="60" t="s">
        <v>1593</v>
      </c>
      <c r="H39" s="45" t="s">
        <v>635</v>
      </c>
      <c r="I39" s="46" t="s">
        <v>1594</v>
      </c>
      <c r="J39" s="225" t="str">
        <f>"06787250"</f>
        <v>06787250</v>
      </c>
      <c r="K39" s="225" t="str">
        <f>"R5"</f>
        <v>R5</v>
      </c>
      <c r="L39" s="317"/>
    </row>
    <row r="40" spans="1:12" x14ac:dyDescent="0.2">
      <c r="A40" s="279" t="s">
        <v>6</v>
      </c>
      <c r="B40" s="279" t="s">
        <v>5</v>
      </c>
      <c r="C40" s="295" t="s">
        <v>1</v>
      </c>
      <c r="D40" s="318" t="s">
        <v>37</v>
      </c>
      <c r="E40" s="297">
        <v>4</v>
      </c>
      <c r="F40" s="60" t="s">
        <v>1595</v>
      </c>
      <c r="G40" s="60" t="s">
        <v>1596</v>
      </c>
      <c r="H40" s="45" t="s">
        <v>42</v>
      </c>
      <c r="I40" s="46" t="s">
        <v>1597</v>
      </c>
      <c r="J40" s="225" t="str">
        <f>"06673912"</f>
        <v>06673912</v>
      </c>
      <c r="K40" s="225" t="str">
        <f>"R6"</f>
        <v>R6</v>
      </c>
      <c r="L40" s="317"/>
    </row>
    <row r="41" spans="1:12" x14ac:dyDescent="0.2">
      <c r="A41" s="279"/>
      <c r="B41" s="279"/>
      <c r="C41" s="295"/>
      <c r="D41" s="319"/>
      <c r="E41" s="297"/>
      <c r="F41" s="60" t="s">
        <v>198</v>
      </c>
      <c r="G41" s="60" t="s">
        <v>147</v>
      </c>
      <c r="H41" s="45" t="s">
        <v>39</v>
      </c>
      <c r="I41" s="46" t="s">
        <v>199</v>
      </c>
      <c r="J41" s="225" t="str">
        <f>"06895175"</f>
        <v>06895175</v>
      </c>
      <c r="K41" s="225" t="str">
        <f>"R5"</f>
        <v>R5</v>
      </c>
      <c r="L41" s="317"/>
    </row>
    <row r="42" spans="1:12" x14ac:dyDescent="0.2">
      <c r="A42" s="279" t="s">
        <v>6</v>
      </c>
      <c r="B42" s="279" t="s">
        <v>5</v>
      </c>
      <c r="C42" s="281" t="s">
        <v>2</v>
      </c>
      <c r="D42" s="318" t="s">
        <v>37</v>
      </c>
      <c r="E42" s="324" t="str">
        <f>"1"</f>
        <v>1</v>
      </c>
      <c r="F42" s="60" t="s">
        <v>1587</v>
      </c>
      <c r="G42" s="60" t="s">
        <v>457</v>
      </c>
      <c r="H42" s="45" t="s">
        <v>1588</v>
      </c>
      <c r="I42" s="46" t="s">
        <v>1589</v>
      </c>
      <c r="J42" s="225" t="str">
        <f>"06813693"</f>
        <v>06813693</v>
      </c>
      <c r="K42" s="225" t="str">
        <f>"N2"</f>
        <v>N2</v>
      </c>
      <c r="L42" s="317" t="s">
        <v>1622</v>
      </c>
    </row>
    <row r="43" spans="1:12" x14ac:dyDescent="0.2">
      <c r="A43" s="279"/>
      <c r="B43" s="279"/>
      <c r="C43" s="281"/>
      <c r="D43" s="319"/>
      <c r="E43" s="324"/>
      <c r="F43" s="81" t="s">
        <v>1292</v>
      </c>
      <c r="G43" s="81" t="s">
        <v>1585</v>
      </c>
      <c r="H43" s="45" t="s">
        <v>529</v>
      </c>
      <c r="I43" s="46" t="s">
        <v>1586</v>
      </c>
      <c r="J43" s="225" t="str">
        <f>"07018907"</f>
        <v>07018907</v>
      </c>
      <c r="K43" s="225" t="str">
        <f>"N2"</f>
        <v>N2</v>
      </c>
      <c r="L43" s="317"/>
    </row>
    <row r="44" spans="1:12" x14ac:dyDescent="0.2">
      <c r="A44" s="279" t="s">
        <v>6</v>
      </c>
      <c r="B44" s="279" t="s">
        <v>5</v>
      </c>
      <c r="C44" s="281" t="s">
        <v>2</v>
      </c>
      <c r="D44" s="318" t="s">
        <v>37</v>
      </c>
      <c r="E44" s="320">
        <v>2</v>
      </c>
      <c r="F44" s="81" t="s">
        <v>685</v>
      </c>
      <c r="G44" s="81" t="s">
        <v>58</v>
      </c>
      <c r="H44" s="45" t="s">
        <v>40</v>
      </c>
      <c r="I44" s="46" t="s">
        <v>686</v>
      </c>
      <c r="J44" s="225" t="str">
        <f>"06693296"</f>
        <v>06693296</v>
      </c>
      <c r="K44" s="225" t="str">
        <f>"N2"</f>
        <v>N2</v>
      </c>
      <c r="L44" s="317" t="s">
        <v>1622</v>
      </c>
    </row>
    <row r="45" spans="1:12" x14ac:dyDescent="0.2">
      <c r="A45" s="279"/>
      <c r="B45" s="279"/>
      <c r="C45" s="281"/>
      <c r="D45" s="319"/>
      <c r="E45" s="320"/>
      <c r="F45" s="60" t="s">
        <v>633</v>
      </c>
      <c r="G45" s="60" t="s">
        <v>632</v>
      </c>
      <c r="H45" s="45" t="s">
        <v>631</v>
      </c>
      <c r="I45" s="46" t="s">
        <v>630</v>
      </c>
      <c r="J45" s="225" t="str">
        <f>"06760699"</f>
        <v>06760699</v>
      </c>
      <c r="K45" s="225" t="str">
        <f>"N2"</f>
        <v>N2</v>
      </c>
      <c r="L45" s="317"/>
    </row>
    <row r="46" spans="1:12" x14ac:dyDescent="0.2">
      <c r="A46" s="279" t="s">
        <v>6</v>
      </c>
      <c r="B46" s="279" t="s">
        <v>5</v>
      </c>
      <c r="C46" s="281" t="s">
        <v>2</v>
      </c>
      <c r="D46" s="318" t="s">
        <v>37</v>
      </c>
      <c r="E46" s="320">
        <v>3</v>
      </c>
      <c r="F46" s="81" t="s">
        <v>1598</v>
      </c>
      <c r="G46" s="81" t="s">
        <v>28</v>
      </c>
      <c r="H46" s="45" t="s">
        <v>38</v>
      </c>
      <c r="I46" s="46" t="s">
        <v>1599</v>
      </c>
      <c r="J46" s="225" t="str">
        <f>"06754448"</f>
        <v>06754448</v>
      </c>
      <c r="K46" s="225" t="str">
        <f>"N3/N3/N2"</f>
        <v>N3/N3/N2</v>
      </c>
      <c r="L46" s="317" t="s">
        <v>1622</v>
      </c>
    </row>
    <row r="47" spans="1:12" x14ac:dyDescent="0.2">
      <c r="A47" s="279"/>
      <c r="B47" s="279"/>
      <c r="C47" s="281"/>
      <c r="D47" s="319"/>
      <c r="E47" s="320"/>
      <c r="F47" s="60" t="s">
        <v>1590</v>
      </c>
      <c r="G47" s="60" t="s">
        <v>414</v>
      </c>
      <c r="H47" s="45" t="s">
        <v>38</v>
      </c>
      <c r="I47" s="46" t="s">
        <v>1591</v>
      </c>
      <c r="J47" s="225" t="str">
        <f>"06778490"</f>
        <v>06778490</v>
      </c>
      <c r="K47" s="225" t="str">
        <f>"R4/R4//N2"</f>
        <v>R4/R4//N2</v>
      </c>
      <c r="L47" s="317"/>
    </row>
    <row r="48" spans="1:12" x14ac:dyDescent="0.2">
      <c r="A48" s="279" t="s">
        <v>6</v>
      </c>
      <c r="B48" s="279" t="s">
        <v>5</v>
      </c>
      <c r="C48" s="281" t="s">
        <v>2</v>
      </c>
      <c r="D48" s="318" t="s">
        <v>37</v>
      </c>
      <c r="E48" s="320">
        <v>4</v>
      </c>
      <c r="F48" s="81" t="s">
        <v>1227</v>
      </c>
      <c r="G48" s="81" t="s">
        <v>1428</v>
      </c>
      <c r="H48" s="45" t="s">
        <v>39</v>
      </c>
      <c r="I48" s="46" t="s">
        <v>1429</v>
      </c>
      <c r="J48" s="225" t="str">
        <f>"07033500"</f>
        <v>07033500</v>
      </c>
      <c r="K48" s="225" t="str">
        <f>"N2"</f>
        <v>N2</v>
      </c>
      <c r="L48" s="317" t="s">
        <v>1622</v>
      </c>
    </row>
    <row r="49" spans="1:12" x14ac:dyDescent="0.2">
      <c r="A49" s="279"/>
      <c r="B49" s="279"/>
      <c r="C49" s="281"/>
      <c r="D49" s="319"/>
      <c r="E49" s="320"/>
      <c r="F49" s="60" t="s">
        <v>1592</v>
      </c>
      <c r="G49" s="60" t="s">
        <v>1593</v>
      </c>
      <c r="H49" s="45" t="s">
        <v>635</v>
      </c>
      <c r="I49" s="46" t="s">
        <v>1594</v>
      </c>
      <c r="J49" s="225" t="str">
        <f>"06787250"</f>
        <v>06787250</v>
      </c>
      <c r="K49" s="225" t="str">
        <f>"R5"</f>
        <v>R5</v>
      </c>
      <c r="L49" s="317"/>
    </row>
    <row r="50" spans="1:12" x14ac:dyDescent="0.2">
      <c r="A50" s="279" t="s">
        <v>6</v>
      </c>
      <c r="B50" s="279" t="s">
        <v>5</v>
      </c>
      <c r="C50" s="281" t="s">
        <v>2</v>
      </c>
      <c r="D50" s="318" t="s">
        <v>37</v>
      </c>
      <c r="E50" s="320">
        <v>5</v>
      </c>
      <c r="F50" s="81" t="s">
        <v>1423</v>
      </c>
      <c r="G50" s="81" t="s">
        <v>1312</v>
      </c>
      <c r="H50" s="45" t="s">
        <v>42</v>
      </c>
      <c r="I50" s="46" t="s">
        <v>1424</v>
      </c>
      <c r="J50" s="225" t="str">
        <f>"06884033"</f>
        <v>06884033</v>
      </c>
      <c r="K50" s="225" t="str">
        <f>"N3"</f>
        <v>N3</v>
      </c>
      <c r="L50" s="317" t="s">
        <v>1623</v>
      </c>
    </row>
    <row r="51" spans="1:12" x14ac:dyDescent="0.2">
      <c r="A51" s="279"/>
      <c r="B51" s="279"/>
      <c r="C51" s="281"/>
      <c r="D51" s="319"/>
      <c r="E51" s="320"/>
      <c r="F51" s="60" t="s">
        <v>1405</v>
      </c>
      <c r="G51" s="60" t="s">
        <v>1406</v>
      </c>
      <c r="H51" s="45" t="s">
        <v>42</v>
      </c>
      <c r="I51" s="46" t="s">
        <v>1407</v>
      </c>
      <c r="J51" s="225" t="str">
        <f>"07031239"</f>
        <v>07031239</v>
      </c>
      <c r="K51" s="225" t="str">
        <f>"N3"</f>
        <v>N3</v>
      </c>
      <c r="L51" s="317"/>
    </row>
    <row r="52" spans="1:12" x14ac:dyDescent="0.2">
      <c r="A52" s="279" t="s">
        <v>6</v>
      </c>
      <c r="B52" s="279" t="s">
        <v>5</v>
      </c>
      <c r="C52" s="281" t="s">
        <v>2</v>
      </c>
      <c r="D52" s="318" t="s">
        <v>37</v>
      </c>
      <c r="E52" s="320">
        <v>6</v>
      </c>
      <c r="F52" s="60" t="s">
        <v>642</v>
      </c>
      <c r="G52" s="60" t="s">
        <v>21</v>
      </c>
      <c r="H52" s="45" t="s">
        <v>635</v>
      </c>
      <c r="I52" s="46" t="s">
        <v>641</v>
      </c>
      <c r="J52" s="225" t="str">
        <f>"06709127"</f>
        <v>06709127</v>
      </c>
      <c r="K52" s="225" t="str">
        <f>"N2"</f>
        <v>N2</v>
      </c>
      <c r="L52" s="317"/>
    </row>
    <row r="53" spans="1:12" x14ac:dyDescent="0.2">
      <c r="A53" s="279"/>
      <c r="B53" s="279"/>
      <c r="C53" s="281"/>
      <c r="D53" s="319"/>
      <c r="E53" s="320"/>
      <c r="F53" s="81" t="s">
        <v>1583</v>
      </c>
      <c r="G53" s="81" t="s">
        <v>20</v>
      </c>
      <c r="H53" s="45" t="s">
        <v>635</v>
      </c>
      <c r="I53" s="46" t="s">
        <v>1584</v>
      </c>
      <c r="J53" s="225" t="str">
        <f>"07026885"</f>
        <v>07026885</v>
      </c>
      <c r="K53" s="225" t="str">
        <f>"N2"</f>
        <v>N2</v>
      </c>
      <c r="L53" s="317"/>
    </row>
    <row r="54" spans="1:12" x14ac:dyDescent="0.2">
      <c r="A54" s="279" t="s">
        <v>6</v>
      </c>
      <c r="B54" s="279" t="s">
        <v>5</v>
      </c>
      <c r="C54" s="281" t="s">
        <v>2</v>
      </c>
      <c r="D54" s="318" t="s">
        <v>37</v>
      </c>
      <c r="E54" s="320">
        <v>7</v>
      </c>
      <c r="F54" s="81" t="s">
        <v>213</v>
      </c>
      <c r="G54" s="81" t="s">
        <v>214</v>
      </c>
      <c r="H54" s="45" t="s">
        <v>42</v>
      </c>
      <c r="I54" s="46" t="s">
        <v>215</v>
      </c>
      <c r="J54" s="225" t="str">
        <f>"07268384"</f>
        <v>07268384</v>
      </c>
      <c r="K54" s="225" t="str">
        <f>"R5"</f>
        <v>R5</v>
      </c>
      <c r="L54" s="317"/>
    </row>
    <row r="55" spans="1:12" x14ac:dyDescent="0.2">
      <c r="A55" s="279"/>
      <c r="B55" s="279"/>
      <c r="C55" s="281"/>
      <c r="D55" s="319"/>
      <c r="E55" s="320"/>
      <c r="F55" s="60" t="s">
        <v>198</v>
      </c>
      <c r="G55" s="60" t="s">
        <v>147</v>
      </c>
      <c r="H55" s="45" t="s">
        <v>39</v>
      </c>
      <c r="I55" s="46" t="s">
        <v>199</v>
      </c>
      <c r="J55" s="225" t="str">
        <f>"06895175"</f>
        <v>06895175</v>
      </c>
      <c r="K55" s="225" t="str">
        <f>"R5"</f>
        <v>R5</v>
      </c>
      <c r="L55" s="317"/>
    </row>
    <row r="56" spans="1:12" x14ac:dyDescent="0.2">
      <c r="A56" s="279" t="s">
        <v>6</v>
      </c>
      <c r="B56" s="279" t="s">
        <v>5</v>
      </c>
      <c r="C56" s="281" t="s">
        <v>2</v>
      </c>
      <c r="D56" s="318" t="s">
        <v>37</v>
      </c>
      <c r="E56" s="320">
        <v>8</v>
      </c>
      <c r="F56" s="81" t="s">
        <v>159</v>
      </c>
      <c r="G56" s="81" t="s">
        <v>119</v>
      </c>
      <c r="H56" s="45" t="s">
        <v>42</v>
      </c>
      <c r="I56" s="46" t="s">
        <v>244</v>
      </c>
      <c r="J56" s="225" t="str">
        <f>"06851001"</f>
        <v>06851001</v>
      </c>
      <c r="K56" s="225" t="str">
        <f>"N3"</f>
        <v>N3</v>
      </c>
      <c r="L56" s="317"/>
    </row>
    <row r="57" spans="1:12" x14ac:dyDescent="0.2">
      <c r="A57" s="279"/>
      <c r="B57" s="279"/>
      <c r="C57" s="281"/>
      <c r="D57" s="319"/>
      <c r="E57" s="320"/>
      <c r="F57" s="60" t="s">
        <v>596</v>
      </c>
      <c r="G57" s="60" t="s">
        <v>595</v>
      </c>
      <c r="H57" s="45" t="s">
        <v>48</v>
      </c>
      <c r="I57" s="46" t="s">
        <v>594</v>
      </c>
      <c r="J57" s="225" t="str">
        <f>"06747406"</f>
        <v>06747406</v>
      </c>
      <c r="K57" s="225" t="str">
        <f>"N3"</f>
        <v>N3</v>
      </c>
      <c r="L57" s="317"/>
    </row>
    <row r="58" spans="1:12" x14ac:dyDescent="0.2">
      <c r="A58" s="279" t="s">
        <v>6</v>
      </c>
      <c r="B58" s="279" t="s">
        <v>5</v>
      </c>
      <c r="C58" s="281" t="s">
        <v>2</v>
      </c>
      <c r="D58" s="318" t="s">
        <v>37</v>
      </c>
      <c r="E58" s="320">
        <v>8</v>
      </c>
      <c r="F58" s="81" t="s">
        <v>1236</v>
      </c>
      <c r="G58" s="81" t="s">
        <v>1237</v>
      </c>
      <c r="H58" s="45" t="s">
        <v>42</v>
      </c>
      <c r="I58" s="46" t="s">
        <v>1238</v>
      </c>
      <c r="J58" s="225" t="str">
        <f>"06823324"</f>
        <v>06823324</v>
      </c>
      <c r="K58" s="225" t="str">
        <f>"N3"</f>
        <v>N3</v>
      </c>
      <c r="L58" s="317"/>
    </row>
    <row r="59" spans="1:12" x14ac:dyDescent="0.2">
      <c r="A59" s="279"/>
      <c r="B59" s="279"/>
      <c r="C59" s="281"/>
      <c r="D59" s="319"/>
      <c r="E59" s="320"/>
      <c r="F59" s="60" t="s">
        <v>670</v>
      </c>
      <c r="G59" s="60" t="s">
        <v>669</v>
      </c>
      <c r="H59" s="45" t="s">
        <v>42</v>
      </c>
      <c r="I59" s="46" t="s">
        <v>668</v>
      </c>
      <c r="J59" s="225" t="str">
        <f>"06682923"</f>
        <v>06682923</v>
      </c>
      <c r="K59" s="225" t="str">
        <f>"N3"</f>
        <v>N3</v>
      </c>
      <c r="L59" s="317"/>
    </row>
    <row r="60" spans="1:12" x14ac:dyDescent="0.2">
      <c r="C60" s="41"/>
      <c r="F60" s="69">
        <v>45396</v>
      </c>
    </row>
    <row r="61" spans="1:12" x14ac:dyDescent="0.2">
      <c r="A61" s="325" t="s">
        <v>161</v>
      </c>
      <c r="B61" s="306" t="s">
        <v>5</v>
      </c>
      <c r="C61" s="307" t="s">
        <v>2</v>
      </c>
      <c r="D61" s="296" t="s">
        <v>32</v>
      </c>
      <c r="E61" s="324" t="str">
        <f>"1"</f>
        <v>1</v>
      </c>
      <c r="F61" s="36"/>
      <c r="G61" s="36"/>
      <c r="H61" s="33"/>
      <c r="I61" s="35"/>
      <c r="J61" s="68"/>
      <c r="K61" s="68"/>
      <c r="L61" s="121"/>
    </row>
    <row r="62" spans="1:12" x14ac:dyDescent="0.2">
      <c r="A62" s="326"/>
      <c r="B62" s="322"/>
      <c r="C62" s="323"/>
      <c r="D62" s="321"/>
      <c r="E62" s="324"/>
      <c r="F62" s="36"/>
      <c r="G62" s="36"/>
      <c r="H62" s="33"/>
      <c r="I62" s="35"/>
      <c r="J62" s="68"/>
      <c r="K62" s="68"/>
      <c r="L62" s="121"/>
    </row>
    <row r="63" spans="1:12" x14ac:dyDescent="0.2">
      <c r="A63" s="326"/>
      <c r="B63" s="322"/>
      <c r="C63" s="323"/>
      <c r="D63" s="321"/>
      <c r="E63" s="324"/>
      <c r="F63" s="36"/>
      <c r="G63" s="36"/>
      <c r="H63" s="33"/>
      <c r="I63" s="35"/>
      <c r="J63" s="68"/>
      <c r="K63" s="68"/>
      <c r="L63" s="121"/>
    </row>
    <row r="64" spans="1:12" x14ac:dyDescent="0.2">
      <c r="A64" s="326"/>
      <c r="B64" s="322"/>
      <c r="C64" s="323"/>
      <c r="D64" s="321"/>
      <c r="E64" s="324"/>
      <c r="F64" s="36"/>
      <c r="G64" s="36"/>
      <c r="H64" s="33"/>
      <c r="I64" s="35"/>
      <c r="J64" s="68"/>
      <c r="K64" s="68"/>
      <c r="L64" s="121"/>
    </row>
    <row r="65" spans="1:12" x14ac:dyDescent="0.2">
      <c r="A65" s="326"/>
      <c r="B65" s="322"/>
      <c r="C65" s="323"/>
      <c r="D65" s="321"/>
      <c r="E65" s="324"/>
      <c r="F65" s="36"/>
      <c r="G65" s="36"/>
      <c r="H65" s="33"/>
      <c r="I65" s="35"/>
      <c r="J65" s="68"/>
      <c r="K65" s="68"/>
      <c r="L65" s="121"/>
    </row>
    <row r="66" spans="1:12" x14ac:dyDescent="0.2">
      <c r="A66" s="326"/>
      <c r="B66" s="322"/>
      <c r="C66" s="323"/>
      <c r="D66" s="321"/>
      <c r="E66" s="324"/>
      <c r="F66" s="36"/>
      <c r="G66" s="36"/>
      <c r="H66" s="33"/>
      <c r="I66" s="35"/>
      <c r="J66" s="68"/>
      <c r="K66" s="68"/>
      <c r="L66" s="121"/>
    </row>
    <row r="67" spans="1:12" x14ac:dyDescent="0.2">
      <c r="A67" s="326"/>
      <c r="B67" s="322"/>
      <c r="C67" s="323"/>
      <c r="D67" s="321"/>
      <c r="E67" s="324"/>
      <c r="F67" s="34"/>
      <c r="G67" s="34"/>
      <c r="H67" s="33"/>
      <c r="I67" s="35"/>
      <c r="J67" s="68"/>
      <c r="K67" s="68"/>
      <c r="L67" s="121"/>
    </row>
    <row r="68" spans="1:12" x14ac:dyDescent="0.2">
      <c r="A68" s="326"/>
      <c r="B68" s="322"/>
      <c r="C68" s="323"/>
      <c r="D68" s="321"/>
      <c r="E68" s="324"/>
      <c r="F68" s="34"/>
      <c r="G68" s="34"/>
      <c r="H68" s="33"/>
      <c r="I68" s="35"/>
      <c r="J68" s="68"/>
      <c r="K68" s="68"/>
      <c r="L68" s="121"/>
    </row>
    <row r="69" spans="1:12" x14ac:dyDescent="0.2">
      <c r="A69" s="325" t="s">
        <v>161</v>
      </c>
      <c r="B69" s="306" t="s">
        <v>5</v>
      </c>
      <c r="C69" s="307" t="s">
        <v>2</v>
      </c>
      <c r="D69" s="296" t="s">
        <v>32</v>
      </c>
      <c r="E69" s="320" t="str">
        <f>"2"</f>
        <v>2</v>
      </c>
      <c r="F69" s="36"/>
      <c r="G69" s="36"/>
      <c r="H69" s="33"/>
      <c r="I69" s="35"/>
      <c r="J69" s="68"/>
      <c r="K69" s="68"/>
      <c r="L69" s="121"/>
    </row>
    <row r="70" spans="1:12" x14ac:dyDescent="0.2">
      <c r="A70" s="326"/>
      <c r="B70" s="306"/>
      <c r="C70" s="307"/>
      <c r="D70" s="296"/>
      <c r="E70" s="320"/>
      <c r="F70" s="36"/>
      <c r="G70" s="36"/>
      <c r="H70" s="33"/>
      <c r="I70" s="35"/>
      <c r="J70" s="68"/>
      <c r="K70" s="68"/>
      <c r="L70" s="121"/>
    </row>
    <row r="71" spans="1:12" x14ac:dyDescent="0.2">
      <c r="A71" s="326"/>
      <c r="B71" s="306"/>
      <c r="C71" s="307"/>
      <c r="D71" s="296"/>
      <c r="E71" s="320"/>
      <c r="F71" s="36"/>
      <c r="G71" s="36"/>
      <c r="H71" s="33"/>
      <c r="I71" s="35"/>
      <c r="J71" s="68"/>
      <c r="K71" s="68"/>
      <c r="L71" s="121"/>
    </row>
    <row r="72" spans="1:12" x14ac:dyDescent="0.2">
      <c r="A72" s="326"/>
      <c r="B72" s="306"/>
      <c r="C72" s="307"/>
      <c r="D72" s="296"/>
      <c r="E72" s="320"/>
      <c r="F72" s="36"/>
      <c r="G72" s="36"/>
      <c r="H72" s="33"/>
      <c r="I72" s="35"/>
      <c r="J72" s="68"/>
      <c r="K72" s="68"/>
      <c r="L72" s="121"/>
    </row>
    <row r="73" spans="1:12" x14ac:dyDescent="0.2">
      <c r="A73" s="326"/>
      <c r="B73" s="306"/>
      <c r="C73" s="307"/>
      <c r="D73" s="296"/>
      <c r="E73" s="320"/>
      <c r="F73" s="34"/>
      <c r="G73" s="34"/>
      <c r="H73" s="33"/>
      <c r="I73" s="35"/>
      <c r="J73" s="68"/>
      <c r="K73" s="68"/>
      <c r="L73" s="121"/>
    </row>
    <row r="74" spans="1:12" x14ac:dyDescent="0.2">
      <c r="A74" s="326"/>
      <c r="B74" s="306"/>
      <c r="C74" s="307"/>
      <c r="D74" s="296"/>
      <c r="E74" s="320"/>
      <c r="F74" s="34"/>
      <c r="G74" s="34"/>
      <c r="H74" s="33"/>
      <c r="I74" s="35"/>
      <c r="J74" s="68"/>
      <c r="K74" s="68"/>
      <c r="L74" s="121"/>
    </row>
    <row r="75" spans="1:12" x14ac:dyDescent="0.2">
      <c r="A75" s="326"/>
      <c r="B75" s="306"/>
      <c r="C75" s="307"/>
      <c r="D75" s="296"/>
      <c r="E75" s="320"/>
      <c r="F75" s="34"/>
      <c r="G75" s="34"/>
      <c r="H75" s="33"/>
      <c r="I75" s="35"/>
      <c r="J75" s="68"/>
      <c r="K75" s="68"/>
      <c r="L75" s="121"/>
    </row>
    <row r="76" spans="1:12" x14ac:dyDescent="0.2">
      <c r="A76" s="325" t="s">
        <v>161</v>
      </c>
      <c r="B76" s="306" t="s">
        <v>5</v>
      </c>
      <c r="C76" s="307" t="s">
        <v>2</v>
      </c>
      <c r="D76" s="296" t="s">
        <v>32</v>
      </c>
      <c r="E76" s="320" t="str">
        <f>"3"</f>
        <v>3</v>
      </c>
      <c r="F76" s="34"/>
      <c r="G76" s="34"/>
      <c r="H76" s="33"/>
      <c r="I76" s="35"/>
      <c r="J76" s="68"/>
      <c r="K76" s="68"/>
      <c r="L76" s="121"/>
    </row>
    <row r="77" spans="1:12" x14ac:dyDescent="0.2">
      <c r="A77" s="326"/>
      <c r="B77" s="306"/>
      <c r="C77" s="307"/>
      <c r="D77" s="296"/>
      <c r="E77" s="320"/>
      <c r="F77" s="34"/>
      <c r="G77" s="34"/>
      <c r="H77" s="33"/>
      <c r="I77" s="35"/>
      <c r="J77" s="68"/>
      <c r="K77" s="68"/>
      <c r="L77" s="121"/>
    </row>
    <row r="78" spans="1:12" x14ac:dyDescent="0.2">
      <c r="A78" s="326"/>
      <c r="B78" s="306"/>
      <c r="C78" s="307"/>
      <c r="D78" s="296"/>
      <c r="E78" s="320"/>
      <c r="F78" s="34"/>
      <c r="G78" s="34"/>
      <c r="H78" s="33"/>
      <c r="I78" s="35"/>
      <c r="J78" s="68"/>
      <c r="K78" s="68"/>
      <c r="L78" s="121"/>
    </row>
    <row r="79" spans="1:12" x14ac:dyDescent="0.2">
      <c r="A79" s="326"/>
      <c r="B79" s="306"/>
      <c r="C79" s="307"/>
      <c r="D79" s="296"/>
      <c r="E79" s="320"/>
      <c r="F79" s="34"/>
      <c r="G79" s="34"/>
      <c r="H79" s="33"/>
      <c r="I79" s="35"/>
      <c r="J79" s="68"/>
      <c r="K79" s="68"/>
      <c r="L79" s="121"/>
    </row>
    <row r="80" spans="1:12" x14ac:dyDescent="0.2">
      <c r="A80" s="326"/>
      <c r="B80" s="306"/>
      <c r="C80" s="307"/>
      <c r="D80" s="296"/>
      <c r="E80" s="320"/>
      <c r="F80" s="36"/>
      <c r="G80" s="36"/>
      <c r="H80" s="33"/>
      <c r="I80" s="35"/>
      <c r="J80" s="68"/>
      <c r="K80" s="68"/>
      <c r="L80" s="121"/>
    </row>
    <row r="81" spans="1:25" x14ac:dyDescent="0.2">
      <c r="A81" s="326"/>
      <c r="B81" s="306"/>
      <c r="C81" s="307"/>
      <c r="D81" s="296"/>
      <c r="E81" s="320"/>
      <c r="F81" s="36"/>
      <c r="G81" s="36"/>
      <c r="H81" s="33"/>
      <c r="I81" s="35"/>
      <c r="J81" s="68"/>
      <c r="K81" s="68"/>
      <c r="L81" s="121"/>
    </row>
    <row r="82" spans="1:25" x14ac:dyDescent="0.2">
      <c r="A82" s="326"/>
      <c r="B82" s="306"/>
      <c r="C82" s="307"/>
      <c r="D82" s="296"/>
      <c r="E82" s="320"/>
      <c r="F82" s="36"/>
      <c r="G82" s="36"/>
      <c r="H82" s="33"/>
      <c r="I82" s="35"/>
      <c r="J82" s="68"/>
      <c r="K82" s="68"/>
      <c r="L82" s="121"/>
    </row>
    <row r="83" spans="1:25" x14ac:dyDescent="0.2">
      <c r="A83" s="325" t="s">
        <v>161</v>
      </c>
      <c r="B83" s="306" t="s">
        <v>5</v>
      </c>
      <c r="C83" s="307" t="s">
        <v>2</v>
      </c>
      <c r="D83" s="296" t="s">
        <v>32</v>
      </c>
      <c r="E83" s="320">
        <v>4</v>
      </c>
      <c r="F83" s="34"/>
      <c r="G83" s="34"/>
      <c r="H83" s="33"/>
      <c r="I83" s="35"/>
      <c r="J83" s="68"/>
      <c r="K83" s="68"/>
      <c r="L83" s="121"/>
    </row>
    <row r="84" spans="1:25" x14ac:dyDescent="0.2">
      <c r="A84" s="326"/>
      <c r="B84" s="306"/>
      <c r="C84" s="307"/>
      <c r="D84" s="296"/>
      <c r="E84" s="320"/>
      <c r="F84" s="34"/>
      <c r="G84" s="34"/>
      <c r="H84" s="33"/>
      <c r="I84" s="35"/>
      <c r="J84" s="68"/>
      <c r="K84" s="68"/>
      <c r="L84" s="121"/>
    </row>
    <row r="85" spans="1:25" x14ac:dyDescent="0.2">
      <c r="A85" s="326"/>
      <c r="B85" s="306"/>
      <c r="C85" s="307"/>
      <c r="D85" s="296"/>
      <c r="E85" s="320"/>
      <c r="F85" s="34"/>
      <c r="G85" s="34"/>
      <c r="H85" s="33"/>
      <c r="I85" s="35"/>
      <c r="J85" s="68"/>
      <c r="K85" s="68"/>
      <c r="L85" s="121"/>
    </row>
    <row r="86" spans="1:25" x14ac:dyDescent="0.2">
      <c r="A86" s="326"/>
      <c r="B86" s="306"/>
      <c r="C86" s="307"/>
      <c r="D86" s="296"/>
      <c r="E86" s="320"/>
      <c r="F86" s="34"/>
      <c r="G86" s="34"/>
      <c r="H86" s="33"/>
      <c r="I86" s="35"/>
      <c r="J86" s="68"/>
      <c r="K86" s="68"/>
      <c r="L86" s="121"/>
    </row>
    <row r="87" spans="1:25" x14ac:dyDescent="0.2">
      <c r="A87" s="326"/>
      <c r="B87" s="306"/>
      <c r="C87" s="307"/>
      <c r="D87" s="296"/>
      <c r="E87" s="320"/>
      <c r="F87" s="36"/>
      <c r="G87" s="36"/>
      <c r="H87" s="33"/>
      <c r="I87" s="35"/>
      <c r="J87" s="68"/>
      <c r="K87" s="68"/>
      <c r="L87" s="121"/>
    </row>
    <row r="88" spans="1:25" x14ac:dyDescent="0.2">
      <c r="A88" s="326"/>
      <c r="B88" s="306"/>
      <c r="C88" s="307"/>
      <c r="D88" s="296"/>
      <c r="E88" s="320"/>
      <c r="F88" s="36"/>
      <c r="G88" s="36"/>
      <c r="H88" s="33"/>
      <c r="I88" s="35"/>
      <c r="J88" s="68"/>
      <c r="K88" s="68"/>
      <c r="L88" s="121"/>
    </row>
    <row r="89" spans="1:25" x14ac:dyDescent="0.2">
      <c r="A89" s="326"/>
      <c r="B89" s="306"/>
      <c r="C89" s="307"/>
      <c r="D89" s="296"/>
      <c r="E89" s="320"/>
      <c r="F89" s="36"/>
      <c r="G89" s="36"/>
      <c r="H89" s="33"/>
      <c r="I89" s="35"/>
      <c r="J89" s="68"/>
      <c r="K89" s="68"/>
      <c r="L89" s="121"/>
    </row>
    <row r="90" spans="1:25" ht="13.5" thickBot="1" x14ac:dyDescent="0.25">
      <c r="A90" s="326"/>
      <c r="B90" s="306"/>
      <c r="C90" s="307"/>
      <c r="D90" s="296"/>
      <c r="E90" s="320"/>
      <c r="F90" s="36"/>
      <c r="G90" s="36"/>
      <c r="H90" s="33"/>
      <c r="I90" s="35"/>
      <c r="J90" s="68"/>
      <c r="K90" s="68"/>
      <c r="L90" s="121"/>
    </row>
    <row r="91" spans="1:25" ht="13.5" thickBot="1" x14ac:dyDescent="0.25">
      <c r="A91" s="198"/>
      <c r="B91" s="198"/>
      <c r="C91" s="199"/>
      <c r="D91" s="200"/>
      <c r="E91" s="230"/>
      <c r="F91" s="201"/>
      <c r="G91" s="202"/>
      <c r="H91" s="163"/>
      <c r="I91" s="164"/>
      <c r="J91" s="182"/>
      <c r="K91" s="182"/>
      <c r="L91" s="216"/>
      <c r="M91" s="1"/>
      <c r="N91" s="1"/>
      <c r="O91" s="332" t="s">
        <v>1368</v>
      </c>
      <c r="P91" s="333"/>
      <c r="Q91" s="332" t="s">
        <v>1369</v>
      </c>
      <c r="R91" s="334"/>
      <c r="S91" s="333"/>
      <c r="T91" s="332" t="s">
        <v>1370</v>
      </c>
      <c r="U91" s="334"/>
      <c r="V91" s="333"/>
      <c r="W91" s="332" t="s">
        <v>1371</v>
      </c>
      <c r="X91" s="334"/>
      <c r="Y91" s="333"/>
    </row>
    <row r="92" spans="1:25" ht="25.5" x14ac:dyDescent="0.2">
      <c r="C92" s="41"/>
      <c r="F92" s="220">
        <v>44909</v>
      </c>
      <c r="M92" s="203" t="s">
        <v>1372</v>
      </c>
      <c r="N92" s="204" t="s">
        <v>1373</v>
      </c>
      <c r="O92" s="205" t="s">
        <v>1375</v>
      </c>
      <c r="P92" s="206" t="s">
        <v>1376</v>
      </c>
      <c r="Q92" s="207" t="s">
        <v>1377</v>
      </c>
      <c r="R92" s="208" t="s">
        <v>1378</v>
      </c>
      <c r="S92" s="206" t="s">
        <v>1374</v>
      </c>
      <c r="T92" s="207" t="s">
        <v>1379</v>
      </c>
      <c r="U92" s="208" t="s">
        <v>1380</v>
      </c>
      <c r="V92" s="206" t="s">
        <v>1374</v>
      </c>
      <c r="W92" s="207" t="s">
        <v>1381</v>
      </c>
      <c r="X92" s="208" t="s">
        <v>1382</v>
      </c>
      <c r="Y92" s="206" t="s">
        <v>1374</v>
      </c>
    </row>
    <row r="93" spans="1:25" x14ac:dyDescent="0.2">
      <c r="A93" s="306" t="s">
        <v>46</v>
      </c>
      <c r="B93" s="306" t="s">
        <v>5</v>
      </c>
      <c r="C93" s="307" t="s">
        <v>2</v>
      </c>
      <c r="D93" s="296" t="s">
        <v>1351</v>
      </c>
      <c r="E93" s="324">
        <v>1</v>
      </c>
      <c r="F93" s="36" t="s">
        <v>76</v>
      </c>
      <c r="G93" s="36" t="s">
        <v>53</v>
      </c>
      <c r="H93" s="33" t="s">
        <v>71</v>
      </c>
      <c r="I93" s="35" t="s">
        <v>202</v>
      </c>
      <c r="J93" s="68" t="s">
        <v>68</v>
      </c>
      <c r="K93" s="68" t="str">
        <f>"7270242"</f>
        <v>7270242</v>
      </c>
      <c r="L93" s="249" t="str">
        <f>"D8"</f>
        <v>D8</v>
      </c>
      <c r="M93" s="335">
        <v>6</v>
      </c>
      <c r="N93" s="336">
        <v>2</v>
      </c>
      <c r="O93" s="338">
        <v>2</v>
      </c>
      <c r="P93" s="342">
        <v>0</v>
      </c>
      <c r="Q93" s="338">
        <v>6</v>
      </c>
      <c r="R93" s="344">
        <v>4</v>
      </c>
      <c r="S93" s="342">
        <v>2</v>
      </c>
      <c r="T93" s="338">
        <v>14</v>
      </c>
      <c r="U93" s="344">
        <v>9</v>
      </c>
      <c r="V93" s="342">
        <v>5</v>
      </c>
      <c r="W93" s="338">
        <v>424</v>
      </c>
      <c r="X93" s="344">
        <v>394</v>
      </c>
      <c r="Y93" s="342">
        <v>30</v>
      </c>
    </row>
    <row r="94" spans="1:25" x14ac:dyDescent="0.2">
      <c r="A94" s="306"/>
      <c r="B94" s="322"/>
      <c r="C94" s="323"/>
      <c r="D94" s="321"/>
      <c r="E94" s="324"/>
      <c r="F94" s="36" t="s">
        <v>129</v>
      </c>
      <c r="G94" s="36" t="s">
        <v>130</v>
      </c>
      <c r="H94" s="33" t="s">
        <v>71</v>
      </c>
      <c r="I94" s="35" t="s">
        <v>212</v>
      </c>
      <c r="J94" s="68" t="s">
        <v>68</v>
      </c>
      <c r="K94" s="68" t="str">
        <f>""</f>
        <v/>
      </c>
      <c r="L94" s="249" t="str">
        <f>"NC"</f>
        <v>NC</v>
      </c>
      <c r="M94" s="335"/>
      <c r="N94" s="337"/>
      <c r="O94" s="338"/>
      <c r="P94" s="342"/>
      <c r="Q94" s="338"/>
      <c r="R94" s="344"/>
      <c r="S94" s="342"/>
      <c r="T94" s="338"/>
      <c r="U94" s="344"/>
      <c r="V94" s="342"/>
      <c r="W94" s="338"/>
      <c r="X94" s="344"/>
      <c r="Y94" s="342"/>
    </row>
    <row r="95" spans="1:25" x14ac:dyDescent="0.2">
      <c r="A95" s="306"/>
      <c r="B95" s="322"/>
      <c r="C95" s="323"/>
      <c r="D95" s="321"/>
      <c r="E95" s="324"/>
      <c r="F95" s="36" t="s">
        <v>192</v>
      </c>
      <c r="G95" s="36" t="s">
        <v>145</v>
      </c>
      <c r="H95" s="33" t="s">
        <v>71</v>
      </c>
      <c r="I95" s="35" t="s">
        <v>193</v>
      </c>
      <c r="J95" s="68" t="s">
        <v>68</v>
      </c>
      <c r="K95" s="68" t="str">
        <f>""</f>
        <v/>
      </c>
      <c r="L95" s="249" t="str">
        <f>"D9"</f>
        <v>D9</v>
      </c>
      <c r="M95" s="335"/>
      <c r="N95" s="337"/>
      <c r="O95" s="338"/>
      <c r="P95" s="342"/>
      <c r="Q95" s="338"/>
      <c r="R95" s="344"/>
      <c r="S95" s="342"/>
      <c r="T95" s="338"/>
      <c r="U95" s="344"/>
      <c r="V95" s="342"/>
      <c r="W95" s="338"/>
      <c r="X95" s="344"/>
      <c r="Y95" s="342"/>
    </row>
    <row r="96" spans="1:25" x14ac:dyDescent="0.2">
      <c r="A96" s="306"/>
      <c r="B96" s="322"/>
      <c r="C96" s="323"/>
      <c r="D96" s="321"/>
      <c r="E96" s="324"/>
      <c r="F96" s="34" t="s">
        <v>128</v>
      </c>
      <c r="G96" s="34" t="s">
        <v>105</v>
      </c>
      <c r="H96" s="33" t="s">
        <v>71</v>
      </c>
      <c r="I96" s="35" t="s">
        <v>237</v>
      </c>
      <c r="J96" s="68" t="s">
        <v>68</v>
      </c>
      <c r="K96" s="68" t="str">
        <f>"6962617"</f>
        <v>6962617</v>
      </c>
      <c r="L96" s="249" t="str">
        <f>"P10"</f>
        <v>P10</v>
      </c>
      <c r="M96" s="335"/>
      <c r="N96" s="337"/>
      <c r="O96" s="338"/>
      <c r="P96" s="342"/>
      <c r="Q96" s="338"/>
      <c r="R96" s="344"/>
      <c r="S96" s="342"/>
      <c r="T96" s="338"/>
      <c r="U96" s="344"/>
      <c r="V96" s="342"/>
      <c r="W96" s="338"/>
      <c r="X96" s="344"/>
      <c r="Y96" s="342"/>
    </row>
    <row r="97" spans="1:25" x14ac:dyDescent="0.2">
      <c r="A97" s="306"/>
      <c r="B97" s="322"/>
      <c r="C97" s="323"/>
      <c r="D97" s="321"/>
      <c r="E97" s="324"/>
      <c r="F97" s="34" t="s">
        <v>50</v>
      </c>
      <c r="G97" s="34" t="s">
        <v>61</v>
      </c>
      <c r="H97" s="33" t="s">
        <v>71</v>
      </c>
      <c r="I97" s="35" t="s">
        <v>243</v>
      </c>
      <c r="J97" s="68" t="s">
        <v>68</v>
      </c>
      <c r="K97" s="68" t="str">
        <f>"7093783"</f>
        <v>7093783</v>
      </c>
      <c r="L97" s="249" t="str">
        <f>"D9"</f>
        <v>D9</v>
      </c>
      <c r="M97" s="335"/>
      <c r="N97" s="337"/>
      <c r="O97" s="338"/>
      <c r="P97" s="342"/>
      <c r="Q97" s="338"/>
      <c r="R97" s="344"/>
      <c r="S97" s="342"/>
      <c r="T97" s="338"/>
      <c r="U97" s="344"/>
      <c r="V97" s="342"/>
      <c r="W97" s="338"/>
      <c r="X97" s="344"/>
      <c r="Y97" s="342"/>
    </row>
    <row r="98" spans="1:25" x14ac:dyDescent="0.2">
      <c r="A98" s="306"/>
      <c r="B98" s="322"/>
      <c r="C98" s="323"/>
      <c r="D98" s="321"/>
      <c r="E98" s="324"/>
      <c r="F98" s="34" t="s">
        <v>70</v>
      </c>
      <c r="G98" s="34" t="s">
        <v>23</v>
      </c>
      <c r="H98" s="33" t="s">
        <v>71</v>
      </c>
      <c r="I98" s="35" t="s">
        <v>216</v>
      </c>
      <c r="J98" s="68" t="s">
        <v>68</v>
      </c>
      <c r="K98" s="68" t="str">
        <f>""</f>
        <v/>
      </c>
      <c r="L98" s="249" t="str">
        <f>"R5"</f>
        <v>R5</v>
      </c>
      <c r="M98" s="335"/>
      <c r="N98" s="337"/>
      <c r="O98" s="338"/>
      <c r="P98" s="342"/>
      <c r="Q98" s="338"/>
      <c r="R98" s="344"/>
      <c r="S98" s="342"/>
      <c r="T98" s="338"/>
      <c r="U98" s="344"/>
      <c r="V98" s="342"/>
      <c r="W98" s="338"/>
      <c r="X98" s="344"/>
      <c r="Y98" s="342"/>
    </row>
    <row r="99" spans="1:25" x14ac:dyDescent="0.2">
      <c r="A99" s="306" t="s">
        <v>46</v>
      </c>
      <c r="B99" s="306" t="s">
        <v>5</v>
      </c>
      <c r="C99" s="307" t="s">
        <v>2</v>
      </c>
      <c r="D99" s="296" t="s">
        <v>1351</v>
      </c>
      <c r="E99" s="320">
        <v>2</v>
      </c>
      <c r="F99" s="36" t="s">
        <v>653</v>
      </c>
      <c r="G99" s="36" t="s">
        <v>652</v>
      </c>
      <c r="H99" s="33" t="s">
        <v>635</v>
      </c>
      <c r="I99" s="35" t="s">
        <v>651</v>
      </c>
      <c r="J99" s="68" t="s">
        <v>68</v>
      </c>
      <c r="K99" s="68" t="str">
        <f>"6644024"</f>
        <v>6644024</v>
      </c>
      <c r="L99" s="249" t="str">
        <f>"D9"</f>
        <v>D9</v>
      </c>
      <c r="M99" s="335">
        <v>4</v>
      </c>
      <c r="N99" s="336">
        <v>2</v>
      </c>
      <c r="O99" s="338">
        <v>1</v>
      </c>
      <c r="P99" s="342">
        <v>1</v>
      </c>
      <c r="Q99" s="338">
        <v>5</v>
      </c>
      <c r="R99" s="344">
        <v>5</v>
      </c>
      <c r="S99" s="342">
        <v>0</v>
      </c>
      <c r="T99" s="338">
        <v>12</v>
      </c>
      <c r="U99" s="344">
        <v>13</v>
      </c>
      <c r="V99" s="342">
        <v>-1</v>
      </c>
      <c r="W99" s="338">
        <v>459</v>
      </c>
      <c r="X99" s="344">
        <v>463</v>
      </c>
      <c r="Y99" s="342">
        <v>-4</v>
      </c>
    </row>
    <row r="100" spans="1:25" x14ac:dyDescent="0.2">
      <c r="A100" s="306"/>
      <c r="B100" s="306"/>
      <c r="C100" s="307"/>
      <c r="D100" s="296"/>
      <c r="E100" s="320"/>
      <c r="F100" s="36" t="s">
        <v>143</v>
      </c>
      <c r="G100" s="36" t="s">
        <v>1239</v>
      </c>
      <c r="H100" s="33" t="s">
        <v>635</v>
      </c>
      <c r="I100" s="35" t="s">
        <v>1240</v>
      </c>
      <c r="J100" s="68" t="s">
        <v>68</v>
      </c>
      <c r="K100" s="68" t="str">
        <f>"7300346"</f>
        <v>7300346</v>
      </c>
      <c r="L100" s="249" t="str">
        <f>"P10"</f>
        <v>P10</v>
      </c>
      <c r="M100" s="335"/>
      <c r="N100" s="336"/>
      <c r="O100" s="338"/>
      <c r="P100" s="342"/>
      <c r="Q100" s="338"/>
      <c r="R100" s="344"/>
      <c r="S100" s="342"/>
      <c r="T100" s="338"/>
      <c r="U100" s="344"/>
      <c r="V100" s="342"/>
      <c r="W100" s="338"/>
      <c r="X100" s="344"/>
      <c r="Y100" s="342"/>
    </row>
    <row r="101" spans="1:25" x14ac:dyDescent="0.2">
      <c r="A101" s="306"/>
      <c r="B101" s="306"/>
      <c r="C101" s="307"/>
      <c r="D101" s="296"/>
      <c r="E101" s="320"/>
      <c r="F101" s="36" t="s">
        <v>656</v>
      </c>
      <c r="G101" s="36" t="s">
        <v>655</v>
      </c>
      <c r="H101" s="33" t="s">
        <v>635</v>
      </c>
      <c r="I101" s="35" t="s">
        <v>654</v>
      </c>
      <c r="J101" s="68" t="s">
        <v>68</v>
      </c>
      <c r="K101" s="68" t="str">
        <f>"NC"</f>
        <v>NC</v>
      </c>
      <c r="L101" s="249" t="s">
        <v>1352</v>
      </c>
      <c r="M101" s="335"/>
      <c r="N101" s="336"/>
      <c r="O101" s="338"/>
      <c r="P101" s="342"/>
      <c r="Q101" s="338"/>
      <c r="R101" s="344"/>
      <c r="S101" s="342"/>
      <c r="T101" s="338"/>
      <c r="U101" s="344"/>
      <c r="V101" s="342"/>
      <c r="W101" s="338"/>
      <c r="X101" s="344"/>
      <c r="Y101" s="342"/>
    </row>
    <row r="102" spans="1:25" ht="25.5" x14ac:dyDescent="0.2">
      <c r="A102" s="306"/>
      <c r="B102" s="306"/>
      <c r="C102" s="307"/>
      <c r="D102" s="296"/>
      <c r="E102" s="320"/>
      <c r="F102" s="34" t="s">
        <v>240</v>
      </c>
      <c r="G102" s="34" t="s">
        <v>241</v>
      </c>
      <c r="H102" s="33" t="s">
        <v>39</v>
      </c>
      <c r="I102" s="35" t="s">
        <v>242</v>
      </c>
      <c r="J102" s="68" t="s">
        <v>68</v>
      </c>
      <c r="K102" s="68" t="str">
        <f>"7310568"</f>
        <v>7310568</v>
      </c>
      <c r="L102" s="249" t="str">
        <f>"D8/D9/D8"</f>
        <v>D8/D9/D8</v>
      </c>
      <c r="M102" s="335"/>
      <c r="N102" s="336"/>
      <c r="O102" s="338"/>
      <c r="P102" s="342"/>
      <c r="Q102" s="338"/>
      <c r="R102" s="344"/>
      <c r="S102" s="342"/>
      <c r="T102" s="338"/>
      <c r="U102" s="344"/>
      <c r="V102" s="342"/>
      <c r="W102" s="338"/>
      <c r="X102" s="344"/>
      <c r="Y102" s="342"/>
    </row>
    <row r="103" spans="1:25" x14ac:dyDescent="0.2">
      <c r="A103" s="306"/>
      <c r="B103" s="306"/>
      <c r="C103" s="307"/>
      <c r="D103" s="296"/>
      <c r="E103" s="320"/>
      <c r="F103" s="34" t="s">
        <v>85</v>
      </c>
      <c r="G103" s="34" t="s">
        <v>86</v>
      </c>
      <c r="H103" s="33" t="s">
        <v>39</v>
      </c>
      <c r="I103" s="35" t="s">
        <v>230</v>
      </c>
      <c r="J103" s="68" t="s">
        <v>68</v>
      </c>
      <c r="K103" s="68" t="str">
        <f>"6913482"</f>
        <v>6913482</v>
      </c>
      <c r="L103" s="249" t="str">
        <f>"D9"</f>
        <v>D9</v>
      </c>
      <c r="M103" s="335"/>
      <c r="N103" s="336"/>
      <c r="O103" s="338"/>
      <c r="P103" s="342"/>
      <c r="Q103" s="338"/>
      <c r="R103" s="344"/>
      <c r="S103" s="342"/>
      <c r="T103" s="338"/>
      <c r="U103" s="344"/>
      <c r="V103" s="342"/>
      <c r="W103" s="338"/>
      <c r="X103" s="344"/>
      <c r="Y103" s="342"/>
    </row>
    <row r="104" spans="1:25" x14ac:dyDescent="0.2">
      <c r="A104" s="306" t="s">
        <v>46</v>
      </c>
      <c r="B104" s="306" t="s">
        <v>5</v>
      </c>
      <c r="C104" s="307" t="s">
        <v>2</v>
      </c>
      <c r="D104" s="296" t="s">
        <v>1351</v>
      </c>
      <c r="E104" s="320">
        <v>3</v>
      </c>
      <c r="F104" s="36" t="s">
        <v>1353</v>
      </c>
      <c r="G104" s="36" t="s">
        <v>1354</v>
      </c>
      <c r="H104" s="33" t="s">
        <v>1355</v>
      </c>
      <c r="I104" s="35" t="s">
        <v>1356</v>
      </c>
      <c r="J104" s="68" t="s">
        <v>157</v>
      </c>
      <c r="K104" s="68" t="str">
        <f>""</f>
        <v/>
      </c>
      <c r="L104" s="249" t="str">
        <f>""</f>
        <v/>
      </c>
      <c r="M104" s="335">
        <v>2</v>
      </c>
      <c r="N104" s="336">
        <v>2</v>
      </c>
      <c r="O104" s="338">
        <v>0</v>
      </c>
      <c r="P104" s="342">
        <v>2</v>
      </c>
      <c r="Q104" s="338">
        <v>4</v>
      </c>
      <c r="R104" s="344">
        <v>6</v>
      </c>
      <c r="S104" s="342">
        <v>-2</v>
      </c>
      <c r="T104" s="338">
        <v>10</v>
      </c>
      <c r="U104" s="344">
        <v>14</v>
      </c>
      <c r="V104" s="342">
        <v>-4</v>
      </c>
      <c r="W104" s="338">
        <v>418</v>
      </c>
      <c r="X104" s="344">
        <v>444</v>
      </c>
      <c r="Y104" s="342">
        <v>-26</v>
      </c>
    </row>
    <row r="105" spans="1:25" x14ac:dyDescent="0.2">
      <c r="A105" s="306"/>
      <c r="B105" s="306"/>
      <c r="C105" s="307"/>
      <c r="D105" s="296"/>
      <c r="E105" s="320"/>
      <c r="F105" s="36" t="s">
        <v>1357</v>
      </c>
      <c r="G105" s="36" t="s">
        <v>1358</v>
      </c>
      <c r="H105" s="33" t="s">
        <v>1359</v>
      </c>
      <c r="I105" s="35" t="s">
        <v>1360</v>
      </c>
      <c r="J105" s="68" t="s">
        <v>157</v>
      </c>
      <c r="K105" s="68" t="str">
        <f>""</f>
        <v/>
      </c>
      <c r="L105" s="249" t="str">
        <f>""</f>
        <v/>
      </c>
      <c r="M105" s="335"/>
      <c r="N105" s="336"/>
      <c r="O105" s="338"/>
      <c r="P105" s="342"/>
      <c r="Q105" s="338"/>
      <c r="R105" s="344"/>
      <c r="S105" s="342"/>
      <c r="T105" s="338"/>
      <c r="U105" s="344"/>
      <c r="V105" s="342"/>
      <c r="W105" s="338"/>
      <c r="X105" s="344"/>
      <c r="Y105" s="342"/>
    </row>
    <row r="106" spans="1:25" x14ac:dyDescent="0.2">
      <c r="A106" s="306"/>
      <c r="B106" s="306"/>
      <c r="C106" s="307"/>
      <c r="D106" s="296"/>
      <c r="E106" s="320"/>
      <c r="F106" s="34" t="s">
        <v>1361</v>
      </c>
      <c r="G106" s="34" t="s">
        <v>1362</v>
      </c>
      <c r="H106" s="33" t="s">
        <v>1359</v>
      </c>
      <c r="I106" s="35" t="s">
        <v>1363</v>
      </c>
      <c r="J106" s="68" t="s">
        <v>157</v>
      </c>
      <c r="K106" s="68" t="str">
        <f>""</f>
        <v/>
      </c>
      <c r="L106" s="249" t="str">
        <f>""</f>
        <v/>
      </c>
      <c r="M106" s="335"/>
      <c r="N106" s="336"/>
      <c r="O106" s="338"/>
      <c r="P106" s="342"/>
      <c r="Q106" s="338"/>
      <c r="R106" s="344"/>
      <c r="S106" s="342"/>
      <c r="T106" s="338"/>
      <c r="U106" s="344"/>
      <c r="V106" s="342"/>
      <c r="W106" s="338"/>
      <c r="X106" s="344"/>
      <c r="Y106" s="342"/>
    </row>
    <row r="107" spans="1:25" x14ac:dyDescent="0.2">
      <c r="A107" s="306"/>
      <c r="B107" s="306"/>
      <c r="C107" s="307"/>
      <c r="D107" s="296"/>
      <c r="E107" s="320"/>
      <c r="F107" s="34" t="s">
        <v>1364</v>
      </c>
      <c r="G107" s="34" t="s">
        <v>1094</v>
      </c>
      <c r="H107" s="33" t="s">
        <v>1355</v>
      </c>
      <c r="I107" s="35" t="s">
        <v>1365</v>
      </c>
      <c r="J107" s="68" t="s">
        <v>157</v>
      </c>
      <c r="K107" s="68" t="str">
        <f>""</f>
        <v/>
      </c>
      <c r="L107" s="249" t="str">
        <f>""</f>
        <v/>
      </c>
      <c r="M107" s="335"/>
      <c r="N107" s="336"/>
      <c r="O107" s="338"/>
      <c r="P107" s="342"/>
      <c r="Q107" s="338"/>
      <c r="R107" s="344"/>
      <c r="S107" s="342"/>
      <c r="T107" s="338"/>
      <c r="U107" s="344"/>
      <c r="V107" s="342"/>
      <c r="W107" s="338"/>
      <c r="X107" s="344"/>
      <c r="Y107" s="342"/>
    </row>
    <row r="108" spans="1:25" ht="13.5" thickBot="1" x14ac:dyDescent="0.25">
      <c r="A108" s="306"/>
      <c r="B108" s="306"/>
      <c r="C108" s="307"/>
      <c r="D108" s="296"/>
      <c r="E108" s="320"/>
      <c r="F108" s="34" t="s">
        <v>1366</v>
      </c>
      <c r="G108" s="34" t="s">
        <v>60</v>
      </c>
      <c r="H108" s="33" t="s">
        <v>1359</v>
      </c>
      <c r="I108" s="35" t="s">
        <v>1367</v>
      </c>
      <c r="J108" s="68" t="s">
        <v>157</v>
      </c>
      <c r="K108" s="68" t="str">
        <f>""</f>
        <v/>
      </c>
      <c r="L108" s="249" t="str">
        <f>""</f>
        <v/>
      </c>
      <c r="M108" s="339"/>
      <c r="N108" s="340"/>
      <c r="O108" s="341"/>
      <c r="P108" s="343"/>
      <c r="Q108" s="341"/>
      <c r="R108" s="345"/>
      <c r="S108" s="343"/>
      <c r="T108" s="341"/>
      <c r="U108" s="345"/>
      <c r="V108" s="343"/>
      <c r="W108" s="341"/>
      <c r="X108" s="345"/>
      <c r="Y108" s="343"/>
    </row>
    <row r="109" spans="1:25" x14ac:dyDescent="0.2">
      <c r="C109" s="41"/>
      <c r="D109" s="29"/>
      <c r="E109" s="30"/>
      <c r="F109" s="69">
        <v>45633</v>
      </c>
      <c r="G109" s="31"/>
    </row>
    <row r="110" spans="1:25" x14ac:dyDescent="0.2">
      <c r="A110" s="306" t="s">
        <v>46</v>
      </c>
      <c r="B110" s="306" t="s">
        <v>5</v>
      </c>
      <c r="C110" s="307" t="s">
        <v>2</v>
      </c>
      <c r="D110" s="296" t="s">
        <v>31</v>
      </c>
      <c r="E110" s="327" t="str">
        <f>"1"</f>
        <v>1</v>
      </c>
      <c r="F110" s="60" t="s">
        <v>76</v>
      </c>
      <c r="G110" s="60" t="s">
        <v>53</v>
      </c>
      <c r="H110" s="45" t="s">
        <v>71</v>
      </c>
      <c r="I110" s="46" t="s">
        <v>202</v>
      </c>
      <c r="J110" s="225" t="s">
        <v>68</v>
      </c>
      <c r="K110" s="112"/>
      <c r="L110" s="250"/>
    </row>
    <row r="111" spans="1:25" x14ac:dyDescent="0.2">
      <c r="A111" s="306"/>
      <c r="B111" s="322"/>
      <c r="C111" s="323"/>
      <c r="D111" s="321"/>
      <c r="E111" s="328"/>
      <c r="F111" s="60" t="s">
        <v>129</v>
      </c>
      <c r="G111" s="60" t="s">
        <v>130</v>
      </c>
      <c r="H111" s="45" t="s">
        <v>71</v>
      </c>
      <c r="I111" s="46" t="s">
        <v>212</v>
      </c>
      <c r="J111" s="225" t="s">
        <v>68</v>
      </c>
      <c r="K111" s="112"/>
      <c r="L111" s="250"/>
    </row>
    <row r="112" spans="1:25" x14ac:dyDescent="0.2">
      <c r="A112" s="306"/>
      <c r="B112" s="322"/>
      <c r="C112" s="323"/>
      <c r="D112" s="321"/>
      <c r="E112" s="328"/>
      <c r="F112" s="60" t="s">
        <v>176</v>
      </c>
      <c r="G112" s="60" t="s">
        <v>146</v>
      </c>
      <c r="H112" s="45" t="s">
        <v>71</v>
      </c>
      <c r="I112" s="46" t="s">
        <v>194</v>
      </c>
      <c r="J112" s="225" t="s">
        <v>68</v>
      </c>
      <c r="K112" s="112"/>
      <c r="L112" s="250"/>
    </row>
    <row r="113" spans="1:12" x14ac:dyDescent="0.2">
      <c r="A113" s="306"/>
      <c r="B113" s="322"/>
      <c r="C113" s="323"/>
      <c r="D113" s="321"/>
      <c r="E113" s="328"/>
      <c r="F113" s="221" t="s">
        <v>1444</v>
      </c>
      <c r="G113" s="221" t="s">
        <v>1445</v>
      </c>
      <c r="H113" s="45" t="s">
        <v>71</v>
      </c>
      <c r="I113" s="46" t="s">
        <v>1446</v>
      </c>
      <c r="J113" s="226" t="s">
        <v>68</v>
      </c>
      <c r="K113" s="112"/>
      <c r="L113" s="250"/>
    </row>
    <row r="114" spans="1:12" x14ac:dyDescent="0.2">
      <c r="A114" s="306"/>
      <c r="B114" s="322"/>
      <c r="C114" s="323"/>
      <c r="D114" s="321"/>
      <c r="E114" s="328"/>
      <c r="F114" s="81" t="s">
        <v>1109</v>
      </c>
      <c r="G114" s="81" t="s">
        <v>1110</v>
      </c>
      <c r="H114" s="45" t="s">
        <v>71</v>
      </c>
      <c r="I114" s="46" t="s">
        <v>1111</v>
      </c>
      <c r="J114" s="225" t="s">
        <v>68</v>
      </c>
      <c r="K114" s="112"/>
      <c r="L114" s="250"/>
    </row>
    <row r="115" spans="1:12" x14ac:dyDescent="0.2">
      <c r="A115" s="306"/>
      <c r="B115" s="322"/>
      <c r="C115" s="323"/>
      <c r="D115" s="321"/>
      <c r="E115" s="328"/>
      <c r="F115" s="81" t="s">
        <v>128</v>
      </c>
      <c r="G115" s="81" t="s">
        <v>105</v>
      </c>
      <c r="H115" s="45" t="s">
        <v>71</v>
      </c>
      <c r="I115" s="46" t="s">
        <v>237</v>
      </c>
      <c r="J115" s="225" t="s">
        <v>68</v>
      </c>
      <c r="K115" s="112"/>
      <c r="L115" s="250"/>
    </row>
    <row r="116" spans="1:12" x14ac:dyDescent="0.2">
      <c r="A116" s="306"/>
      <c r="B116" s="322"/>
      <c r="C116" s="323"/>
      <c r="D116" s="321"/>
      <c r="E116" s="328"/>
      <c r="F116" s="81" t="s">
        <v>1580</v>
      </c>
      <c r="G116" s="81" t="s">
        <v>711</v>
      </c>
      <c r="H116" s="45" t="s">
        <v>71</v>
      </c>
      <c r="I116" s="46" t="s">
        <v>1581</v>
      </c>
      <c r="J116" s="225" t="s">
        <v>68</v>
      </c>
      <c r="K116" s="112"/>
      <c r="L116" s="250"/>
    </row>
    <row r="117" spans="1:12" x14ac:dyDescent="0.2">
      <c r="A117" s="306" t="s">
        <v>46</v>
      </c>
      <c r="B117" s="306" t="s">
        <v>5</v>
      </c>
      <c r="C117" s="307" t="s">
        <v>2</v>
      </c>
      <c r="D117" s="296" t="s">
        <v>31</v>
      </c>
      <c r="E117" s="320">
        <v>2</v>
      </c>
      <c r="F117" s="60" t="s">
        <v>122</v>
      </c>
      <c r="G117" s="60" t="s">
        <v>66</v>
      </c>
      <c r="H117" s="45" t="s">
        <v>25</v>
      </c>
      <c r="I117" s="46" t="s">
        <v>249</v>
      </c>
      <c r="J117" s="225" t="s">
        <v>68</v>
      </c>
      <c r="K117" s="112"/>
      <c r="L117" s="250"/>
    </row>
    <row r="118" spans="1:12" x14ac:dyDescent="0.2">
      <c r="A118" s="306"/>
      <c r="B118" s="306"/>
      <c r="C118" s="307"/>
      <c r="D118" s="296"/>
      <c r="E118" s="320"/>
      <c r="F118" s="60" t="s">
        <v>1384</v>
      </c>
      <c r="G118" s="60" t="s">
        <v>1385</v>
      </c>
      <c r="H118" s="45" t="s">
        <v>25</v>
      </c>
      <c r="I118" s="46" t="s">
        <v>1386</v>
      </c>
      <c r="J118" s="225" t="s">
        <v>68</v>
      </c>
      <c r="K118" s="112"/>
      <c r="L118" s="250"/>
    </row>
    <row r="119" spans="1:12" x14ac:dyDescent="0.2">
      <c r="A119" s="306"/>
      <c r="B119" s="306"/>
      <c r="C119" s="307"/>
      <c r="D119" s="296"/>
      <c r="E119" s="320"/>
      <c r="F119" s="60" t="s">
        <v>78</v>
      </c>
      <c r="G119" s="60" t="s">
        <v>21</v>
      </c>
      <c r="H119" s="45" t="s">
        <v>25</v>
      </c>
      <c r="I119" s="46" t="s">
        <v>211</v>
      </c>
      <c r="J119" s="225" t="s">
        <v>68</v>
      </c>
      <c r="K119" s="112"/>
      <c r="L119" s="250"/>
    </row>
    <row r="120" spans="1:12" x14ac:dyDescent="0.2">
      <c r="A120" s="306"/>
      <c r="B120" s="306"/>
      <c r="C120" s="307"/>
      <c r="D120" s="296"/>
      <c r="E120" s="320"/>
      <c r="F120" s="81" t="s">
        <v>1392</v>
      </c>
      <c r="G120" s="81" t="s">
        <v>1393</v>
      </c>
      <c r="H120" s="45" t="s">
        <v>25</v>
      </c>
      <c r="I120" s="46" t="s">
        <v>1394</v>
      </c>
      <c r="J120" s="225" t="s">
        <v>68</v>
      </c>
      <c r="K120" s="112"/>
      <c r="L120" s="250"/>
    </row>
    <row r="121" spans="1:12" x14ac:dyDescent="0.2">
      <c r="A121" s="306"/>
      <c r="B121" s="306"/>
      <c r="C121" s="307"/>
      <c r="D121" s="296"/>
      <c r="E121" s="320"/>
      <c r="F121" s="81" t="s">
        <v>73</v>
      </c>
      <c r="G121" s="81" t="s">
        <v>156</v>
      </c>
      <c r="H121" s="45" t="s">
        <v>25</v>
      </c>
      <c r="I121" s="46" t="s">
        <v>239</v>
      </c>
      <c r="J121" s="225" t="s">
        <v>68</v>
      </c>
      <c r="K121" s="112"/>
      <c r="L121" s="250"/>
    </row>
    <row r="122" spans="1:12" x14ac:dyDescent="0.2">
      <c r="A122" s="306"/>
      <c r="B122" s="306"/>
      <c r="C122" s="307"/>
      <c r="D122" s="296"/>
      <c r="E122" s="320"/>
      <c r="F122" s="81" t="s">
        <v>1395</v>
      </c>
      <c r="G122" s="81" t="s">
        <v>693</v>
      </c>
      <c r="H122" s="45" t="s">
        <v>25</v>
      </c>
      <c r="I122" s="46" t="s">
        <v>1396</v>
      </c>
      <c r="J122" s="225" t="s">
        <v>68</v>
      </c>
      <c r="K122" s="112"/>
      <c r="L122" s="250"/>
    </row>
    <row r="123" spans="1:12" x14ac:dyDescent="0.2">
      <c r="A123" s="306"/>
      <c r="B123" s="306"/>
      <c r="C123" s="307"/>
      <c r="D123" s="296"/>
      <c r="E123" s="320"/>
      <c r="F123" s="81" t="s">
        <v>1559</v>
      </c>
      <c r="G123" s="81" t="s">
        <v>58</v>
      </c>
      <c r="H123" s="45" t="s">
        <v>25</v>
      </c>
      <c r="I123" s="46" t="s">
        <v>1560</v>
      </c>
      <c r="J123" s="225" t="s">
        <v>68</v>
      </c>
      <c r="K123" s="112"/>
      <c r="L123" s="250"/>
    </row>
    <row r="124" spans="1:12" x14ac:dyDescent="0.2">
      <c r="A124" s="306" t="s">
        <v>46</v>
      </c>
      <c r="B124" s="306" t="s">
        <v>5</v>
      </c>
      <c r="C124" s="307" t="s">
        <v>2</v>
      </c>
      <c r="D124" s="296" t="s">
        <v>31</v>
      </c>
      <c r="E124" s="320">
        <v>3</v>
      </c>
      <c r="F124" s="60" t="s">
        <v>148</v>
      </c>
      <c r="G124" s="60" t="s">
        <v>149</v>
      </c>
      <c r="H124" s="45" t="s">
        <v>71</v>
      </c>
      <c r="I124" s="222" t="s">
        <v>1577</v>
      </c>
      <c r="J124" s="225" t="s">
        <v>68</v>
      </c>
      <c r="K124" s="112"/>
      <c r="L124" s="250"/>
    </row>
    <row r="125" spans="1:12" x14ac:dyDescent="0.2">
      <c r="A125" s="306"/>
      <c r="B125" s="322"/>
      <c r="C125" s="323"/>
      <c r="D125" s="321"/>
      <c r="E125" s="320"/>
      <c r="F125" s="60" t="s">
        <v>206</v>
      </c>
      <c r="G125" s="60" t="s">
        <v>207</v>
      </c>
      <c r="H125" s="45" t="s">
        <v>71</v>
      </c>
      <c r="I125" s="222" t="s">
        <v>1578</v>
      </c>
      <c r="J125" s="225" t="s">
        <v>68</v>
      </c>
      <c r="K125" s="112"/>
      <c r="L125" s="250"/>
    </row>
    <row r="126" spans="1:12" x14ac:dyDescent="0.2">
      <c r="A126" s="306"/>
      <c r="B126" s="322"/>
      <c r="C126" s="323"/>
      <c r="D126" s="321"/>
      <c r="E126" s="320"/>
      <c r="F126" s="60" t="s">
        <v>192</v>
      </c>
      <c r="G126" s="60" t="s">
        <v>145</v>
      </c>
      <c r="H126" s="45" t="s">
        <v>71</v>
      </c>
      <c r="I126" s="222" t="s">
        <v>1579</v>
      </c>
      <c r="J126" s="225" t="s">
        <v>68</v>
      </c>
      <c r="K126" s="112"/>
      <c r="L126" s="250"/>
    </row>
    <row r="127" spans="1:12" x14ac:dyDescent="0.2">
      <c r="A127" s="306"/>
      <c r="B127" s="322"/>
      <c r="C127" s="323"/>
      <c r="D127" s="321"/>
      <c r="E127" s="320"/>
      <c r="F127" s="81" t="s">
        <v>1068</v>
      </c>
      <c r="G127" s="81" t="s">
        <v>973</v>
      </c>
      <c r="H127" s="45" t="s">
        <v>71</v>
      </c>
      <c r="I127" s="46" t="s">
        <v>1069</v>
      </c>
      <c r="J127" s="225" t="s">
        <v>68</v>
      </c>
      <c r="K127" s="112"/>
      <c r="L127" s="250"/>
    </row>
    <row r="128" spans="1:12" x14ac:dyDescent="0.2">
      <c r="A128" s="306"/>
      <c r="B128" s="322"/>
      <c r="C128" s="323"/>
      <c r="D128" s="321"/>
      <c r="E128" s="320"/>
      <c r="F128" s="81" t="s">
        <v>70</v>
      </c>
      <c r="G128" s="81" t="s">
        <v>23</v>
      </c>
      <c r="H128" s="45" t="s">
        <v>71</v>
      </c>
      <c r="I128" s="46" t="s">
        <v>216</v>
      </c>
      <c r="J128" s="225" t="s">
        <v>68</v>
      </c>
      <c r="K128" s="112"/>
      <c r="L128" s="250"/>
    </row>
    <row r="129" spans="1:17" x14ac:dyDescent="0.2">
      <c r="A129" s="306"/>
      <c r="B129" s="322"/>
      <c r="C129" s="323"/>
      <c r="D129" s="321"/>
      <c r="E129" s="320"/>
      <c r="F129" s="81" t="s">
        <v>50</v>
      </c>
      <c r="G129" s="81" t="s">
        <v>61</v>
      </c>
      <c r="H129" s="45" t="s">
        <v>71</v>
      </c>
      <c r="I129" s="46" t="s">
        <v>243</v>
      </c>
      <c r="J129" s="225" t="s">
        <v>68</v>
      </c>
      <c r="K129" s="112"/>
      <c r="L129" s="250"/>
    </row>
    <row r="130" spans="1:17" x14ac:dyDescent="0.2">
      <c r="A130" s="306" t="s">
        <v>46</v>
      </c>
      <c r="B130" s="306" t="s">
        <v>5</v>
      </c>
      <c r="C130" s="307" t="s">
        <v>2</v>
      </c>
      <c r="D130" s="296" t="s">
        <v>31</v>
      </c>
      <c r="E130" s="320">
        <v>4</v>
      </c>
      <c r="F130" s="60" t="s">
        <v>203</v>
      </c>
      <c r="G130" s="60" t="s">
        <v>81</v>
      </c>
      <c r="H130" s="45" t="s">
        <v>54</v>
      </c>
      <c r="I130" s="46" t="s">
        <v>204</v>
      </c>
      <c r="J130" s="225" t="s">
        <v>68</v>
      </c>
      <c r="K130" s="112"/>
      <c r="L130" s="250"/>
    </row>
    <row r="131" spans="1:17" x14ac:dyDescent="0.2">
      <c r="A131" s="306"/>
      <c r="B131" s="322"/>
      <c r="C131" s="323"/>
      <c r="D131" s="321"/>
      <c r="E131" s="320"/>
      <c r="F131" s="60" t="s">
        <v>280</v>
      </c>
      <c r="G131" s="60" t="s">
        <v>51</v>
      </c>
      <c r="H131" s="45" t="s">
        <v>54</v>
      </c>
      <c r="I131" s="46" t="s">
        <v>281</v>
      </c>
      <c r="J131" s="225" t="s">
        <v>68</v>
      </c>
      <c r="K131" s="112"/>
      <c r="L131" s="250"/>
    </row>
    <row r="132" spans="1:17" x14ac:dyDescent="0.2">
      <c r="A132" s="306"/>
      <c r="B132" s="322"/>
      <c r="C132" s="323"/>
      <c r="D132" s="321"/>
      <c r="E132" s="320"/>
      <c r="F132" s="81" t="s">
        <v>245</v>
      </c>
      <c r="G132" s="81" t="s">
        <v>56</v>
      </c>
      <c r="H132" s="45" t="s">
        <v>54</v>
      </c>
      <c r="I132" s="46" t="s">
        <v>246</v>
      </c>
      <c r="J132" s="225" t="s">
        <v>68</v>
      </c>
      <c r="K132" s="112"/>
      <c r="L132" s="250"/>
    </row>
    <row r="133" spans="1:17" x14ac:dyDescent="0.2">
      <c r="A133" s="306"/>
      <c r="B133" s="322"/>
      <c r="C133" s="323"/>
      <c r="D133" s="321"/>
      <c r="E133" s="320"/>
      <c r="F133" s="81" t="s">
        <v>304</v>
      </c>
      <c r="G133" s="81" t="s">
        <v>69</v>
      </c>
      <c r="H133" s="45" t="s">
        <v>54</v>
      </c>
      <c r="I133" s="46" t="s">
        <v>305</v>
      </c>
      <c r="J133" s="225" t="s">
        <v>68</v>
      </c>
      <c r="K133" s="112"/>
      <c r="L133" s="250"/>
    </row>
    <row r="134" spans="1:17" x14ac:dyDescent="0.2">
      <c r="A134" s="306" t="s">
        <v>46</v>
      </c>
      <c r="B134" s="306" t="s">
        <v>5</v>
      </c>
      <c r="C134" s="307" t="s">
        <v>2</v>
      </c>
      <c r="D134" s="296" t="s">
        <v>31</v>
      </c>
      <c r="E134" s="320">
        <v>5</v>
      </c>
      <c r="F134" s="60" t="s">
        <v>507</v>
      </c>
      <c r="G134" s="60" t="s">
        <v>506</v>
      </c>
      <c r="H134" s="45" t="s">
        <v>99</v>
      </c>
      <c r="I134" s="46" t="s">
        <v>505</v>
      </c>
      <c r="J134" s="225" t="s">
        <v>68</v>
      </c>
      <c r="K134" s="112"/>
      <c r="L134" s="250"/>
    </row>
    <row r="135" spans="1:17" x14ac:dyDescent="0.2">
      <c r="A135" s="306"/>
      <c r="B135" s="322"/>
      <c r="C135" s="323"/>
      <c r="D135" s="321"/>
      <c r="E135" s="320"/>
      <c r="F135" s="60" t="s">
        <v>266</v>
      </c>
      <c r="G135" s="60" t="s">
        <v>144</v>
      </c>
      <c r="H135" s="45" t="s">
        <v>99</v>
      </c>
      <c r="I135" s="46" t="s">
        <v>267</v>
      </c>
      <c r="J135" s="225" t="s">
        <v>68</v>
      </c>
      <c r="K135" s="112"/>
      <c r="L135" s="250"/>
    </row>
    <row r="136" spans="1:17" x14ac:dyDescent="0.2">
      <c r="A136" s="306"/>
      <c r="B136" s="322"/>
      <c r="C136" s="323"/>
      <c r="D136" s="321"/>
      <c r="E136" s="320"/>
      <c r="F136" s="60" t="s">
        <v>142</v>
      </c>
      <c r="G136" s="60" t="s">
        <v>93</v>
      </c>
      <c r="H136" s="45" t="s">
        <v>99</v>
      </c>
      <c r="I136" s="46" t="s">
        <v>273</v>
      </c>
      <c r="J136" s="225" t="s">
        <v>68</v>
      </c>
      <c r="K136" s="112"/>
      <c r="L136" s="250"/>
    </row>
    <row r="137" spans="1:17" x14ac:dyDescent="0.2">
      <c r="A137" s="306"/>
      <c r="B137" s="322"/>
      <c r="C137" s="323"/>
      <c r="D137" s="321"/>
      <c r="E137" s="320"/>
      <c r="F137" s="81" t="s">
        <v>153</v>
      </c>
      <c r="G137" s="81" t="s">
        <v>154</v>
      </c>
      <c r="H137" s="45" t="s">
        <v>99</v>
      </c>
      <c r="I137" s="46" t="s">
        <v>234</v>
      </c>
      <c r="J137" s="225" t="s">
        <v>68</v>
      </c>
      <c r="K137" s="112"/>
      <c r="L137" s="250"/>
    </row>
    <row r="138" spans="1:17" x14ac:dyDescent="0.2">
      <c r="A138" s="306"/>
      <c r="B138" s="322"/>
      <c r="C138" s="323"/>
      <c r="D138" s="321"/>
      <c r="E138" s="320"/>
      <c r="F138" s="81" t="s">
        <v>217</v>
      </c>
      <c r="G138" s="81" t="s">
        <v>23</v>
      </c>
      <c r="H138" s="45" t="s">
        <v>99</v>
      </c>
      <c r="I138" s="46" t="s">
        <v>218</v>
      </c>
      <c r="J138" s="225" t="s">
        <v>68</v>
      </c>
      <c r="K138" s="112"/>
      <c r="L138" s="250"/>
    </row>
    <row r="139" spans="1:17" x14ac:dyDescent="0.2">
      <c r="A139" s="306"/>
      <c r="B139" s="322"/>
      <c r="C139" s="323"/>
      <c r="D139" s="321"/>
      <c r="E139" s="320"/>
      <c r="F139" s="81" t="s">
        <v>55</v>
      </c>
      <c r="G139" s="81" t="s">
        <v>329</v>
      </c>
      <c r="H139" s="45" t="s">
        <v>99</v>
      </c>
      <c r="I139" s="46" t="s">
        <v>330</v>
      </c>
      <c r="J139" s="225" t="s">
        <v>68</v>
      </c>
      <c r="K139" s="112"/>
      <c r="L139" s="250"/>
    </row>
    <row r="140" spans="1:17" x14ac:dyDescent="0.2">
      <c r="A140" s="306"/>
      <c r="B140" s="322"/>
      <c r="C140" s="323"/>
      <c r="D140" s="321"/>
      <c r="E140" s="320"/>
      <c r="F140" s="81" t="s">
        <v>1435</v>
      </c>
      <c r="G140" s="81" t="s">
        <v>949</v>
      </c>
      <c r="H140" s="45" t="s">
        <v>99</v>
      </c>
      <c r="I140" s="46" t="s">
        <v>1436</v>
      </c>
      <c r="J140" s="225" t="s">
        <v>68</v>
      </c>
      <c r="K140" s="112"/>
      <c r="L140" s="250"/>
    </row>
    <row r="141" spans="1:17" x14ac:dyDescent="0.2">
      <c r="A141" s="306" t="s">
        <v>46</v>
      </c>
      <c r="B141" s="306" t="s">
        <v>5</v>
      </c>
      <c r="C141" s="307" t="s">
        <v>2</v>
      </c>
      <c r="D141" s="296" t="s">
        <v>31</v>
      </c>
      <c r="E141" s="320">
        <v>6</v>
      </c>
      <c r="F141" s="60" t="s">
        <v>1561</v>
      </c>
      <c r="G141" s="60" t="s">
        <v>144</v>
      </c>
      <c r="H141" s="45" t="s">
        <v>930</v>
      </c>
      <c r="I141" s="46" t="s">
        <v>1562</v>
      </c>
      <c r="J141" s="225" t="s">
        <v>68</v>
      </c>
      <c r="K141" s="112"/>
      <c r="L141" s="250"/>
    </row>
    <row r="142" spans="1:17" x14ac:dyDescent="0.2">
      <c r="A142" s="306"/>
      <c r="B142" s="322"/>
      <c r="C142" s="323"/>
      <c r="D142" s="321"/>
      <c r="E142" s="320"/>
      <c r="F142" s="60" t="s">
        <v>1563</v>
      </c>
      <c r="G142" s="60" t="s">
        <v>1564</v>
      </c>
      <c r="H142" s="45" t="s">
        <v>930</v>
      </c>
      <c r="I142" s="46" t="s">
        <v>1565</v>
      </c>
      <c r="J142" s="225" t="s">
        <v>68</v>
      </c>
      <c r="K142" s="112"/>
      <c r="L142" s="250"/>
    </row>
    <row r="143" spans="1:17" x14ac:dyDescent="0.2">
      <c r="A143" s="306"/>
      <c r="B143" s="322"/>
      <c r="C143" s="323"/>
      <c r="D143" s="321"/>
      <c r="E143" s="320"/>
      <c r="F143" s="81" t="s">
        <v>1566</v>
      </c>
      <c r="G143" s="81" t="s">
        <v>678</v>
      </c>
      <c r="H143" s="45" t="s">
        <v>930</v>
      </c>
      <c r="I143" s="46" t="s">
        <v>1567</v>
      </c>
      <c r="J143" s="225" t="s">
        <v>68</v>
      </c>
      <c r="K143" s="112"/>
      <c r="L143" s="250"/>
    </row>
    <row r="144" spans="1:17" ht="14.25" x14ac:dyDescent="0.2">
      <c r="A144" s="306"/>
      <c r="B144" s="322"/>
      <c r="C144" s="323"/>
      <c r="D144" s="321"/>
      <c r="E144" s="320"/>
      <c r="F144" s="81" t="s">
        <v>1568</v>
      </c>
      <c r="G144" s="81" t="s">
        <v>1569</v>
      </c>
      <c r="H144" s="45" t="s">
        <v>930</v>
      </c>
      <c r="I144" s="46" t="s">
        <v>1570</v>
      </c>
      <c r="J144" s="225" t="s">
        <v>68</v>
      </c>
      <c r="K144" s="112"/>
      <c r="L144" s="250"/>
      <c r="Q144"/>
    </row>
    <row r="145" spans="1:12" x14ac:dyDescent="0.2">
      <c r="A145" s="306"/>
      <c r="B145" s="322"/>
      <c r="C145" s="323"/>
      <c r="D145" s="321"/>
      <c r="E145" s="320"/>
      <c r="F145" s="81" t="s">
        <v>1571</v>
      </c>
      <c r="G145" s="81" t="s">
        <v>1572</v>
      </c>
      <c r="H145" s="45" t="s">
        <v>930</v>
      </c>
      <c r="I145" s="46" t="s">
        <v>1573</v>
      </c>
      <c r="J145" s="225" t="s">
        <v>68</v>
      </c>
      <c r="K145" s="112"/>
      <c r="L145" s="250"/>
    </row>
    <row r="146" spans="1:12" x14ac:dyDescent="0.2">
      <c r="A146" s="306"/>
      <c r="B146" s="322"/>
      <c r="C146" s="323"/>
      <c r="D146" s="321"/>
      <c r="E146" s="320"/>
      <c r="F146" s="81" t="s">
        <v>1574</v>
      </c>
      <c r="G146" s="81" t="s">
        <v>1575</v>
      </c>
      <c r="H146" s="45" t="s">
        <v>930</v>
      </c>
      <c r="I146" s="46" t="s">
        <v>1576</v>
      </c>
      <c r="J146" s="225" t="s">
        <v>68</v>
      </c>
      <c r="K146" s="112"/>
      <c r="L146" s="250"/>
    </row>
    <row r="147" spans="1:12" x14ac:dyDescent="0.2">
      <c r="F147" s="223">
        <v>45633</v>
      </c>
    </row>
    <row r="148" spans="1:12" x14ac:dyDescent="0.2">
      <c r="A148" s="306" t="s">
        <v>6</v>
      </c>
      <c r="B148" s="306" t="s">
        <v>5</v>
      </c>
      <c r="C148" s="307" t="s">
        <v>2</v>
      </c>
      <c r="D148" s="296" t="s">
        <v>1383</v>
      </c>
      <c r="E148" s="324">
        <v>1</v>
      </c>
      <c r="F148" s="36" t="s">
        <v>76</v>
      </c>
      <c r="G148" s="36" t="s">
        <v>53</v>
      </c>
      <c r="H148" s="33" t="s">
        <v>71</v>
      </c>
      <c r="I148" s="35" t="s">
        <v>202</v>
      </c>
      <c r="J148" s="68" t="s">
        <v>68</v>
      </c>
      <c r="K148" s="68" t="str">
        <f>"D8"</f>
        <v>D8</v>
      </c>
      <c r="L148" s="250"/>
    </row>
    <row r="149" spans="1:12" x14ac:dyDescent="0.2">
      <c r="A149" s="306"/>
      <c r="B149" s="322"/>
      <c r="C149" s="323"/>
      <c r="D149" s="321"/>
      <c r="E149" s="324"/>
      <c r="F149" s="36" t="s">
        <v>129</v>
      </c>
      <c r="G149" s="36" t="s">
        <v>130</v>
      </c>
      <c r="H149" s="33" t="s">
        <v>71</v>
      </c>
      <c r="I149" s="35" t="s">
        <v>212</v>
      </c>
      <c r="J149" s="68" t="s">
        <v>68</v>
      </c>
      <c r="K149" s="68" t="str">
        <f>"D8"</f>
        <v>D8</v>
      </c>
      <c r="L149" s="250"/>
    </row>
    <row r="150" spans="1:12" x14ac:dyDescent="0.2">
      <c r="A150" s="306"/>
      <c r="B150" s="322"/>
      <c r="C150" s="323"/>
      <c r="D150" s="321"/>
      <c r="E150" s="324"/>
      <c r="F150" s="36" t="s">
        <v>192</v>
      </c>
      <c r="G150" s="36" t="s">
        <v>145</v>
      </c>
      <c r="H150" s="33" t="s">
        <v>71</v>
      </c>
      <c r="I150" s="35" t="s">
        <v>193</v>
      </c>
      <c r="J150" s="68" t="s">
        <v>68</v>
      </c>
      <c r="K150" s="68" t="str">
        <f>"D8"</f>
        <v>D8</v>
      </c>
      <c r="L150" s="250"/>
    </row>
    <row r="151" spans="1:12" x14ac:dyDescent="0.2">
      <c r="A151" s="306"/>
      <c r="B151" s="322"/>
      <c r="C151" s="323"/>
      <c r="D151" s="321"/>
      <c r="E151" s="324"/>
      <c r="F151" s="34" t="s">
        <v>128</v>
      </c>
      <c r="G151" s="34" t="s">
        <v>105</v>
      </c>
      <c r="H151" s="33" t="s">
        <v>71</v>
      </c>
      <c r="I151" s="35" t="s">
        <v>237</v>
      </c>
      <c r="J151" s="68" t="s">
        <v>68</v>
      </c>
      <c r="K151" s="68" t="str">
        <f>"D8"</f>
        <v>D8</v>
      </c>
      <c r="L151" s="250"/>
    </row>
    <row r="152" spans="1:12" x14ac:dyDescent="0.2">
      <c r="A152" s="306"/>
      <c r="B152" s="322"/>
      <c r="C152" s="323"/>
      <c r="D152" s="321"/>
      <c r="E152" s="324"/>
      <c r="F152" s="34" t="s">
        <v>50</v>
      </c>
      <c r="G152" s="34" t="s">
        <v>61</v>
      </c>
      <c r="H152" s="33" t="s">
        <v>71</v>
      </c>
      <c r="I152" s="35" t="s">
        <v>243</v>
      </c>
      <c r="J152" s="68" t="s">
        <v>68</v>
      </c>
      <c r="K152" s="68" t="str">
        <f>"D8"</f>
        <v>D8</v>
      </c>
      <c r="L152" s="250"/>
    </row>
    <row r="153" spans="1:12" x14ac:dyDescent="0.2">
      <c r="A153" s="306" t="s">
        <v>6</v>
      </c>
      <c r="B153" s="306" t="s">
        <v>5</v>
      </c>
      <c r="C153" s="307" t="s">
        <v>2</v>
      </c>
      <c r="D153" s="296" t="s">
        <v>1383</v>
      </c>
      <c r="E153" s="324">
        <v>1</v>
      </c>
      <c r="F153" s="36" t="s">
        <v>653</v>
      </c>
      <c r="G153" s="36" t="s">
        <v>652</v>
      </c>
      <c r="H153" s="33" t="s">
        <v>635</v>
      </c>
      <c r="I153" s="35" t="s">
        <v>651</v>
      </c>
      <c r="J153" s="68" t="s">
        <v>68</v>
      </c>
      <c r="K153" s="68" t="str">
        <f>"D9/D8/D8"</f>
        <v>D9/D8/D8</v>
      </c>
      <c r="L153" s="250"/>
    </row>
    <row r="154" spans="1:12" x14ac:dyDescent="0.2">
      <c r="A154" s="306"/>
      <c r="B154" s="322"/>
      <c r="C154" s="323"/>
      <c r="D154" s="321"/>
      <c r="E154" s="324"/>
      <c r="F154" s="36" t="s">
        <v>143</v>
      </c>
      <c r="G154" s="36" t="s">
        <v>1239</v>
      </c>
      <c r="H154" s="33" t="s">
        <v>635</v>
      </c>
      <c r="I154" s="35" t="s">
        <v>1240</v>
      </c>
      <c r="J154" s="68" t="s">
        <v>68</v>
      </c>
      <c r="K154" s="68" t="str">
        <f>"P10/D9/D8"</f>
        <v>P10/D9/D8</v>
      </c>
      <c r="L154" s="250"/>
    </row>
    <row r="155" spans="1:12" x14ac:dyDescent="0.2">
      <c r="A155" s="306"/>
      <c r="B155" s="322"/>
      <c r="C155" s="323"/>
      <c r="D155" s="321"/>
      <c r="E155" s="324"/>
      <c r="F155" s="34" t="s">
        <v>85</v>
      </c>
      <c r="G155" s="34" t="s">
        <v>86</v>
      </c>
      <c r="H155" s="33" t="s">
        <v>39</v>
      </c>
      <c r="I155" s="35" t="s">
        <v>230</v>
      </c>
      <c r="J155" s="68" t="s">
        <v>68</v>
      </c>
      <c r="K155" s="68" t="str">
        <f>"D9/D7/D9"</f>
        <v>D9/D7/D9</v>
      </c>
      <c r="L155" s="250"/>
    </row>
    <row r="156" spans="1:12" x14ac:dyDescent="0.2">
      <c r="A156" s="306"/>
      <c r="B156" s="322"/>
      <c r="C156" s="323"/>
      <c r="D156" s="321"/>
      <c r="E156" s="324"/>
      <c r="F156" s="34" t="s">
        <v>240</v>
      </c>
      <c r="G156" s="34" t="s">
        <v>241</v>
      </c>
      <c r="H156" s="33" t="s">
        <v>39</v>
      </c>
      <c r="I156" s="35" t="s">
        <v>242</v>
      </c>
      <c r="J156" s="68" t="s">
        <v>68</v>
      </c>
      <c r="K156" s="68" t="str">
        <f>"D8/D9/D8"</f>
        <v>D8/D9/D8</v>
      </c>
      <c r="L156" s="250"/>
    </row>
    <row r="157" spans="1:12" x14ac:dyDescent="0.2">
      <c r="A157" s="306"/>
      <c r="B157" s="322"/>
      <c r="C157" s="323"/>
      <c r="D157" s="321"/>
      <c r="E157" s="324"/>
      <c r="F157" s="34" t="s">
        <v>108</v>
      </c>
      <c r="G157" s="34" t="s">
        <v>49</v>
      </c>
      <c r="H157" s="33" t="s">
        <v>38</v>
      </c>
      <c r="I157" s="35" t="s">
        <v>229</v>
      </c>
      <c r="J157" s="68" t="s">
        <v>68</v>
      </c>
      <c r="K157" s="68" t="str">
        <f>"D8/P10/P10"</f>
        <v>D8/P10/P10</v>
      </c>
      <c r="L157" s="250"/>
    </row>
    <row r="158" spans="1:12" x14ac:dyDescent="0.2">
      <c r="A158" s="306" t="s">
        <v>6</v>
      </c>
      <c r="B158" s="306" t="s">
        <v>5</v>
      </c>
      <c r="C158" s="307" t="s">
        <v>2</v>
      </c>
      <c r="D158" s="296" t="s">
        <v>1383</v>
      </c>
      <c r="E158" s="320">
        <v>3</v>
      </c>
      <c r="F158" s="36" t="s">
        <v>555</v>
      </c>
      <c r="G158" s="36" t="s">
        <v>554</v>
      </c>
      <c r="H158" s="33" t="s">
        <v>38</v>
      </c>
      <c r="I158" s="35" t="s">
        <v>553</v>
      </c>
      <c r="J158" s="68" t="s">
        <v>68</v>
      </c>
      <c r="K158" s="68"/>
      <c r="L158" s="250"/>
    </row>
    <row r="159" spans="1:12" x14ac:dyDescent="0.2">
      <c r="A159" s="306"/>
      <c r="B159" s="322"/>
      <c r="C159" s="323"/>
      <c r="D159" s="321"/>
      <c r="E159" s="320"/>
      <c r="F159" s="36" t="s">
        <v>20</v>
      </c>
      <c r="G159" s="36" t="s">
        <v>549</v>
      </c>
      <c r="H159" s="33" t="s">
        <v>38</v>
      </c>
      <c r="I159" s="35" t="s">
        <v>283</v>
      </c>
      <c r="J159" s="68" t="s">
        <v>68</v>
      </c>
      <c r="K159" s="68"/>
      <c r="L159" s="250"/>
    </row>
    <row r="160" spans="1:12" x14ac:dyDescent="0.2">
      <c r="A160" s="306"/>
      <c r="B160" s="322"/>
      <c r="C160" s="323"/>
      <c r="D160" s="321"/>
      <c r="E160" s="320"/>
      <c r="F160" s="34" t="s">
        <v>842</v>
      </c>
      <c r="G160" s="34" t="s">
        <v>843</v>
      </c>
      <c r="H160" s="33" t="s">
        <v>38</v>
      </c>
      <c r="I160" s="35" t="s">
        <v>844</v>
      </c>
      <c r="J160" s="68" t="s">
        <v>68</v>
      </c>
      <c r="K160" s="68"/>
      <c r="L160" s="250"/>
    </row>
    <row r="161" spans="1:12" x14ac:dyDescent="0.2">
      <c r="A161" s="306"/>
      <c r="B161" s="322"/>
      <c r="C161" s="323"/>
      <c r="D161" s="321"/>
      <c r="E161" s="320"/>
      <c r="F161" s="34" t="s">
        <v>111</v>
      </c>
      <c r="G161" s="34" t="s">
        <v>112</v>
      </c>
      <c r="H161" s="33" t="s">
        <v>38</v>
      </c>
      <c r="I161" s="35" t="s">
        <v>351</v>
      </c>
      <c r="J161" s="68" t="s">
        <v>68</v>
      </c>
      <c r="K161" s="68"/>
      <c r="L161" s="250"/>
    </row>
    <row r="162" spans="1:12" x14ac:dyDescent="0.2">
      <c r="A162" s="306" t="s">
        <v>6</v>
      </c>
      <c r="B162" s="306" t="s">
        <v>5</v>
      </c>
      <c r="C162" s="307" t="s">
        <v>2</v>
      </c>
      <c r="D162" s="296" t="s">
        <v>1383</v>
      </c>
      <c r="E162" s="320">
        <v>3</v>
      </c>
      <c r="F162" s="36" t="s">
        <v>280</v>
      </c>
      <c r="G162" s="36" t="s">
        <v>51</v>
      </c>
      <c r="H162" s="33" t="s">
        <v>54</v>
      </c>
      <c r="I162" s="35" t="s">
        <v>281</v>
      </c>
      <c r="J162" s="68" t="s">
        <v>68</v>
      </c>
      <c r="K162" s="68" t="str">
        <f>"NC"</f>
        <v>NC</v>
      </c>
      <c r="L162" s="250"/>
    </row>
    <row r="163" spans="1:12" x14ac:dyDescent="0.2">
      <c r="A163" s="306"/>
      <c r="B163" s="322"/>
      <c r="C163" s="323"/>
      <c r="D163" s="321"/>
      <c r="E163" s="320"/>
      <c r="F163" s="36" t="s">
        <v>203</v>
      </c>
      <c r="G163" s="36" t="s">
        <v>81</v>
      </c>
      <c r="H163" s="33" t="s">
        <v>54</v>
      </c>
      <c r="I163" s="35" t="s">
        <v>204</v>
      </c>
      <c r="J163" s="68" t="s">
        <v>68</v>
      </c>
      <c r="K163" s="68" t="str">
        <f>"D7"</f>
        <v>D7</v>
      </c>
      <c r="L163" s="250"/>
    </row>
    <row r="164" spans="1:12" x14ac:dyDescent="0.2">
      <c r="A164" s="306"/>
      <c r="B164" s="322"/>
      <c r="C164" s="323"/>
      <c r="D164" s="321"/>
      <c r="E164" s="320"/>
      <c r="F164" s="34" t="s">
        <v>245</v>
      </c>
      <c r="G164" s="34" t="s">
        <v>56</v>
      </c>
      <c r="H164" s="33" t="s">
        <v>54</v>
      </c>
      <c r="I164" s="35" t="s">
        <v>246</v>
      </c>
      <c r="J164" s="68" t="s">
        <v>68</v>
      </c>
      <c r="K164" s="68" t="str">
        <f>"P10"</f>
        <v>P10</v>
      </c>
      <c r="L164" s="250"/>
    </row>
    <row r="165" spans="1:12" x14ac:dyDescent="0.2">
      <c r="A165" s="306"/>
      <c r="B165" s="322"/>
      <c r="C165" s="323"/>
      <c r="D165" s="321"/>
      <c r="E165" s="320"/>
      <c r="F165" s="34" t="s">
        <v>892</v>
      </c>
      <c r="G165" s="34" t="s">
        <v>678</v>
      </c>
      <c r="H165" s="33" t="s">
        <v>54</v>
      </c>
      <c r="I165" s="35" t="s">
        <v>893</v>
      </c>
      <c r="J165" s="68" t="s">
        <v>68</v>
      </c>
      <c r="K165" s="68" t="str">
        <f>"NC"</f>
        <v>NC</v>
      </c>
      <c r="L165" s="250"/>
    </row>
    <row r="166" spans="1:12" x14ac:dyDescent="0.2">
      <c r="A166" s="306"/>
      <c r="B166" s="322"/>
      <c r="C166" s="323"/>
      <c r="D166" s="321"/>
      <c r="E166" s="320"/>
      <c r="F166" s="34" t="s">
        <v>333</v>
      </c>
      <c r="G166" s="34" t="s">
        <v>334</v>
      </c>
      <c r="H166" s="33" t="s">
        <v>54</v>
      </c>
      <c r="I166" s="35" t="s">
        <v>335</v>
      </c>
      <c r="J166" s="68" t="s">
        <v>68</v>
      </c>
      <c r="K166" s="68" t="str">
        <f>"NC"</f>
        <v>NC</v>
      </c>
      <c r="L166" s="250"/>
    </row>
    <row r="167" spans="1:12" x14ac:dyDescent="0.2">
      <c r="A167" s="306"/>
      <c r="B167" s="322"/>
      <c r="C167" s="323"/>
      <c r="D167" s="321"/>
      <c r="E167" s="320"/>
      <c r="F167" s="34" t="s">
        <v>370</v>
      </c>
      <c r="G167" s="34" t="s">
        <v>371</v>
      </c>
      <c r="H167" s="33" t="s">
        <v>54</v>
      </c>
      <c r="I167" s="35" t="s">
        <v>372</v>
      </c>
      <c r="J167" s="68" t="s">
        <v>68</v>
      </c>
      <c r="K167" s="68" t="str">
        <f>"NC"</f>
        <v>NC</v>
      </c>
      <c r="L167" s="250"/>
    </row>
    <row r="168" spans="1:12" x14ac:dyDescent="0.2">
      <c r="A168" s="306" t="s">
        <v>6</v>
      </c>
      <c r="B168" s="306" t="s">
        <v>5</v>
      </c>
      <c r="C168" s="307" t="s">
        <v>2</v>
      </c>
      <c r="D168" s="296" t="s">
        <v>1383</v>
      </c>
      <c r="E168" s="320">
        <v>5</v>
      </c>
      <c r="F168" s="36" t="s">
        <v>438</v>
      </c>
      <c r="G168" s="36" t="s">
        <v>437</v>
      </c>
      <c r="H168" s="33" t="s">
        <v>25</v>
      </c>
      <c r="I168" s="35" t="s">
        <v>436</v>
      </c>
      <c r="J168" s="68" t="s">
        <v>68</v>
      </c>
      <c r="K168" s="68"/>
      <c r="L168" s="250"/>
    </row>
    <row r="169" spans="1:12" x14ac:dyDescent="0.2">
      <c r="A169" s="306"/>
      <c r="B169" s="322"/>
      <c r="C169" s="323"/>
      <c r="D169" s="321"/>
      <c r="E169" s="320"/>
      <c r="F169" s="36" t="s">
        <v>1384</v>
      </c>
      <c r="G169" s="36" t="s">
        <v>1385</v>
      </c>
      <c r="H169" s="33" t="s">
        <v>25</v>
      </c>
      <c r="I169" s="35" t="s">
        <v>1386</v>
      </c>
      <c r="J169" s="68" t="s">
        <v>68</v>
      </c>
      <c r="K169" s="68"/>
      <c r="L169" s="250"/>
    </row>
    <row r="170" spans="1:12" x14ac:dyDescent="0.2">
      <c r="A170" s="306"/>
      <c r="B170" s="322"/>
      <c r="C170" s="323"/>
      <c r="D170" s="321"/>
      <c r="E170" s="320"/>
      <c r="F170" s="36" t="s">
        <v>1387</v>
      </c>
      <c r="G170" s="36" t="s">
        <v>440</v>
      </c>
      <c r="H170" s="33" t="s">
        <v>25</v>
      </c>
      <c r="I170" s="35" t="s">
        <v>1388</v>
      </c>
      <c r="J170" s="68" t="s">
        <v>68</v>
      </c>
      <c r="K170" s="68"/>
      <c r="L170" s="250"/>
    </row>
    <row r="171" spans="1:12" x14ac:dyDescent="0.2">
      <c r="A171" s="306"/>
      <c r="B171" s="322"/>
      <c r="C171" s="323"/>
      <c r="D171" s="321"/>
      <c r="E171" s="320"/>
      <c r="F171" s="36" t="s">
        <v>1389</v>
      </c>
      <c r="G171" s="36" t="s">
        <v>1390</v>
      </c>
      <c r="H171" s="33" t="s">
        <v>25</v>
      </c>
      <c r="I171" s="35" t="s">
        <v>1391</v>
      </c>
      <c r="J171" s="68" t="s">
        <v>68</v>
      </c>
      <c r="K171" s="68"/>
      <c r="L171" s="250"/>
    </row>
    <row r="172" spans="1:12" x14ac:dyDescent="0.2">
      <c r="A172" s="306"/>
      <c r="B172" s="322"/>
      <c r="C172" s="323"/>
      <c r="D172" s="321"/>
      <c r="E172" s="320"/>
      <c r="F172" s="34" t="s">
        <v>73</v>
      </c>
      <c r="G172" s="34" t="s">
        <v>156</v>
      </c>
      <c r="H172" s="33" t="s">
        <v>25</v>
      </c>
      <c r="I172" s="35" t="s">
        <v>239</v>
      </c>
      <c r="J172" s="68" t="s">
        <v>68</v>
      </c>
      <c r="K172" s="68"/>
      <c r="L172" s="250"/>
    </row>
    <row r="173" spans="1:12" x14ac:dyDescent="0.2">
      <c r="A173" s="306"/>
      <c r="B173" s="322"/>
      <c r="C173" s="323"/>
      <c r="D173" s="321"/>
      <c r="E173" s="320"/>
      <c r="F173" s="34" t="s">
        <v>1392</v>
      </c>
      <c r="G173" s="34" t="s">
        <v>1393</v>
      </c>
      <c r="H173" s="33" t="s">
        <v>25</v>
      </c>
      <c r="I173" s="35" t="s">
        <v>1394</v>
      </c>
      <c r="J173" s="68" t="s">
        <v>68</v>
      </c>
      <c r="K173" s="112"/>
      <c r="L173" s="250"/>
    </row>
    <row r="174" spans="1:12" x14ac:dyDescent="0.2">
      <c r="A174" s="306"/>
      <c r="B174" s="322"/>
      <c r="C174" s="323"/>
      <c r="D174" s="321"/>
      <c r="E174" s="320"/>
      <c r="F174" s="34" t="s">
        <v>1395</v>
      </c>
      <c r="G174" s="34" t="s">
        <v>693</v>
      </c>
      <c r="H174" s="33" t="s">
        <v>25</v>
      </c>
      <c r="I174" s="35" t="s">
        <v>1396</v>
      </c>
      <c r="J174" s="68" t="s">
        <v>68</v>
      </c>
      <c r="K174" s="112"/>
      <c r="L174" s="250"/>
    </row>
    <row r="175" spans="1:12" x14ac:dyDescent="0.2">
      <c r="A175" s="306" t="s">
        <v>6</v>
      </c>
      <c r="B175" s="306" t="s">
        <v>5</v>
      </c>
      <c r="C175" s="307" t="s">
        <v>2</v>
      </c>
      <c r="D175" s="296" t="s">
        <v>1383</v>
      </c>
      <c r="E175" s="320">
        <v>6</v>
      </c>
      <c r="F175" s="36" t="s">
        <v>507</v>
      </c>
      <c r="G175" s="36" t="s">
        <v>506</v>
      </c>
      <c r="H175" s="33" t="s">
        <v>99</v>
      </c>
      <c r="I175" s="35" t="s">
        <v>505</v>
      </c>
      <c r="J175" s="68" t="s">
        <v>68</v>
      </c>
      <c r="K175" s="68"/>
      <c r="L175" s="250"/>
    </row>
    <row r="176" spans="1:12" x14ac:dyDescent="0.2">
      <c r="A176" s="306"/>
      <c r="B176" s="322"/>
      <c r="C176" s="323"/>
      <c r="D176" s="321"/>
      <c r="E176" s="320"/>
      <c r="F176" s="36" t="s">
        <v>266</v>
      </c>
      <c r="G176" s="36" t="s">
        <v>144</v>
      </c>
      <c r="H176" s="33" t="s">
        <v>99</v>
      </c>
      <c r="I176" s="35" t="s">
        <v>267</v>
      </c>
      <c r="J176" s="68" t="s">
        <v>68</v>
      </c>
      <c r="K176" s="68"/>
      <c r="L176" s="250"/>
    </row>
    <row r="177" spans="1:12" x14ac:dyDescent="0.2">
      <c r="A177" s="306"/>
      <c r="B177" s="322"/>
      <c r="C177" s="323"/>
      <c r="D177" s="321"/>
      <c r="E177" s="320"/>
      <c r="F177" s="34" t="s">
        <v>217</v>
      </c>
      <c r="G177" s="34" t="s">
        <v>23</v>
      </c>
      <c r="H177" s="33" t="s">
        <v>99</v>
      </c>
      <c r="I177" s="35" t="s">
        <v>218</v>
      </c>
      <c r="J177" s="68" t="s">
        <v>68</v>
      </c>
      <c r="K177" s="68"/>
      <c r="L177" s="250"/>
    </row>
    <row r="178" spans="1:12" x14ac:dyDescent="0.2">
      <c r="A178" s="306"/>
      <c r="B178" s="322"/>
      <c r="C178" s="323"/>
      <c r="D178" s="321"/>
      <c r="E178" s="320"/>
      <c r="F178" s="34" t="s">
        <v>55</v>
      </c>
      <c r="G178" s="34" t="s">
        <v>329</v>
      </c>
      <c r="H178" s="33" t="s">
        <v>99</v>
      </c>
      <c r="I178" s="35" t="s">
        <v>330</v>
      </c>
      <c r="J178" s="68" t="s">
        <v>68</v>
      </c>
      <c r="K178" s="68"/>
      <c r="L178" s="250"/>
    </row>
    <row r="179" spans="1:12" x14ac:dyDescent="0.2">
      <c r="A179" s="306" t="s">
        <v>6</v>
      </c>
      <c r="B179" s="306" t="s">
        <v>5</v>
      </c>
      <c r="C179" s="307" t="s">
        <v>2</v>
      </c>
      <c r="D179" s="296" t="s">
        <v>1383</v>
      </c>
      <c r="E179" s="320">
        <v>7</v>
      </c>
      <c r="F179" s="36" t="s">
        <v>269</v>
      </c>
      <c r="G179" s="36" t="s">
        <v>270</v>
      </c>
      <c r="H179" s="33" t="s">
        <v>48</v>
      </c>
      <c r="I179" s="35" t="s">
        <v>271</v>
      </c>
      <c r="J179" s="68" t="s">
        <v>68</v>
      </c>
      <c r="K179" s="68"/>
      <c r="L179" s="250"/>
    </row>
    <row r="180" spans="1:12" x14ac:dyDescent="0.2">
      <c r="A180" s="306"/>
      <c r="B180" s="322"/>
      <c r="C180" s="323"/>
      <c r="D180" s="321"/>
      <c r="E180" s="320"/>
      <c r="F180" s="36" t="s">
        <v>1256</v>
      </c>
      <c r="G180" s="36" t="s">
        <v>647</v>
      </c>
      <c r="H180" s="33" t="s">
        <v>48</v>
      </c>
      <c r="I180" s="35" t="s">
        <v>1257</v>
      </c>
      <c r="J180" s="68" t="s">
        <v>68</v>
      </c>
      <c r="K180" s="68"/>
      <c r="L180" s="250"/>
    </row>
    <row r="181" spans="1:12" x14ac:dyDescent="0.2">
      <c r="A181" s="306"/>
      <c r="B181" s="322"/>
      <c r="C181" s="323"/>
      <c r="D181" s="321"/>
      <c r="E181" s="320"/>
      <c r="F181" s="34" t="s">
        <v>64</v>
      </c>
      <c r="G181" s="34" t="s">
        <v>28</v>
      </c>
      <c r="H181" s="33" t="s">
        <v>48</v>
      </c>
      <c r="I181" s="35" t="s">
        <v>340</v>
      </c>
      <c r="J181" s="68" t="s">
        <v>68</v>
      </c>
      <c r="K181" s="68"/>
      <c r="L181" s="250"/>
    </row>
    <row r="182" spans="1:12" x14ac:dyDescent="0.2">
      <c r="A182" s="306"/>
      <c r="B182" s="322"/>
      <c r="C182" s="323"/>
      <c r="D182" s="321"/>
      <c r="E182" s="320"/>
      <c r="F182" s="34" t="s">
        <v>65</v>
      </c>
      <c r="G182" s="34" t="s">
        <v>28</v>
      </c>
      <c r="H182" s="33" t="s">
        <v>48</v>
      </c>
      <c r="I182" s="35" t="s">
        <v>361</v>
      </c>
      <c r="J182" s="68" t="s">
        <v>68</v>
      </c>
      <c r="K182" s="68"/>
      <c r="L182" s="250"/>
    </row>
    <row r="183" spans="1:12" x14ac:dyDescent="0.2">
      <c r="A183" s="306"/>
      <c r="B183" s="322"/>
      <c r="C183" s="323"/>
      <c r="D183" s="321"/>
      <c r="E183" s="320"/>
      <c r="F183" s="34" t="s">
        <v>787</v>
      </c>
      <c r="G183" s="34" t="s">
        <v>788</v>
      </c>
      <c r="H183" s="33" t="s">
        <v>48</v>
      </c>
      <c r="I183" s="35" t="s">
        <v>789</v>
      </c>
      <c r="J183" s="68" t="s">
        <v>68</v>
      </c>
      <c r="K183" s="68"/>
      <c r="L183" s="250"/>
    </row>
    <row r="184" spans="1:12" x14ac:dyDescent="0.2">
      <c r="A184" s="306" t="s">
        <v>6</v>
      </c>
      <c r="B184" s="306" t="s">
        <v>5</v>
      </c>
      <c r="C184" s="307" t="s">
        <v>2</v>
      </c>
      <c r="D184" s="296" t="s">
        <v>1383</v>
      </c>
      <c r="E184" s="320">
        <v>8</v>
      </c>
      <c r="F184" s="36" t="s">
        <v>206</v>
      </c>
      <c r="G184" s="36" t="s">
        <v>207</v>
      </c>
      <c r="H184" s="33" t="s">
        <v>71</v>
      </c>
      <c r="I184" s="35" t="s">
        <v>208</v>
      </c>
      <c r="J184" s="68" t="s">
        <v>68</v>
      </c>
      <c r="K184" s="68"/>
      <c r="L184" s="250"/>
    </row>
    <row r="185" spans="1:12" x14ac:dyDescent="0.2">
      <c r="A185" s="306"/>
      <c r="B185" s="322"/>
      <c r="C185" s="323"/>
      <c r="D185" s="321"/>
      <c r="E185" s="320"/>
      <c r="F185" s="36" t="s">
        <v>120</v>
      </c>
      <c r="G185" s="36" t="s">
        <v>121</v>
      </c>
      <c r="H185" s="33" t="s">
        <v>71</v>
      </c>
      <c r="I185" s="35" t="s">
        <v>191</v>
      </c>
      <c r="J185" s="68" t="s">
        <v>68</v>
      </c>
      <c r="K185" s="68"/>
      <c r="L185" s="250"/>
    </row>
    <row r="186" spans="1:12" x14ac:dyDescent="0.2">
      <c r="A186" s="306"/>
      <c r="B186" s="322"/>
      <c r="C186" s="323"/>
      <c r="D186" s="321"/>
      <c r="E186" s="320"/>
      <c r="F186" s="36" t="s">
        <v>148</v>
      </c>
      <c r="G186" s="36" t="s">
        <v>149</v>
      </c>
      <c r="H186" s="33" t="s">
        <v>71</v>
      </c>
      <c r="I186" s="35" t="s">
        <v>205</v>
      </c>
      <c r="J186" s="68" t="s">
        <v>68</v>
      </c>
      <c r="K186" s="68"/>
      <c r="L186" s="250"/>
    </row>
    <row r="187" spans="1:12" x14ac:dyDescent="0.2">
      <c r="A187" s="306"/>
      <c r="B187" s="322"/>
      <c r="C187" s="323"/>
      <c r="D187" s="321"/>
      <c r="E187" s="320"/>
      <c r="F187" s="34" t="s">
        <v>222</v>
      </c>
      <c r="G187" s="34" t="s">
        <v>223</v>
      </c>
      <c r="H187" s="33" t="s">
        <v>71</v>
      </c>
      <c r="I187" s="35" t="s">
        <v>224</v>
      </c>
      <c r="J187" s="68" t="s">
        <v>68</v>
      </c>
      <c r="K187" s="68"/>
      <c r="L187" s="250"/>
    </row>
    <row r="188" spans="1:12" x14ac:dyDescent="0.2">
      <c r="A188" s="306"/>
      <c r="B188" s="322"/>
      <c r="C188" s="323"/>
      <c r="D188" s="321"/>
      <c r="E188" s="320"/>
      <c r="F188" s="34" t="s">
        <v>177</v>
      </c>
      <c r="G188" s="34" t="s">
        <v>178</v>
      </c>
      <c r="H188" s="33" t="s">
        <v>71</v>
      </c>
      <c r="I188" s="35" t="s">
        <v>328</v>
      </c>
      <c r="J188" s="68" t="s">
        <v>68</v>
      </c>
      <c r="K188" s="68"/>
      <c r="L188" s="250"/>
    </row>
    <row r="189" spans="1:12" x14ac:dyDescent="0.2">
      <c r="A189" s="306"/>
      <c r="B189" s="322"/>
      <c r="C189" s="323"/>
      <c r="D189" s="321"/>
      <c r="E189" s="320"/>
      <c r="F189" s="34" t="s">
        <v>34</v>
      </c>
      <c r="G189" s="34" t="s">
        <v>110</v>
      </c>
      <c r="H189" s="33" t="s">
        <v>71</v>
      </c>
      <c r="I189" s="35" t="s">
        <v>345</v>
      </c>
      <c r="J189" s="68" t="s">
        <v>68</v>
      </c>
      <c r="K189" s="68"/>
      <c r="L189" s="250"/>
    </row>
    <row r="190" spans="1:12" x14ac:dyDescent="0.2">
      <c r="A190" s="306"/>
      <c r="B190" s="322"/>
      <c r="C190" s="323"/>
      <c r="D190" s="321"/>
      <c r="E190" s="320"/>
      <c r="F190" s="34" t="s">
        <v>82</v>
      </c>
      <c r="G190" s="34" t="s">
        <v>74</v>
      </c>
      <c r="H190" s="33" t="s">
        <v>71</v>
      </c>
      <c r="I190" s="35" t="s">
        <v>235</v>
      </c>
      <c r="J190" s="68" t="s">
        <v>68</v>
      </c>
      <c r="K190" s="68"/>
      <c r="L190" s="250"/>
    </row>
  </sheetData>
  <sortState xmlns:xlrd2="http://schemas.microsoft.com/office/spreadsheetml/2017/richdata2" ref="E4:J8">
    <sortCondition ref="E4:E8"/>
  </sortState>
  <mergeCells count="263">
    <mergeCell ref="A58:A59"/>
    <mergeCell ref="B58:B59"/>
    <mergeCell ref="C58:C59"/>
    <mergeCell ref="D58:D59"/>
    <mergeCell ref="E58:E59"/>
    <mergeCell ref="A54:A55"/>
    <mergeCell ref="B54:B55"/>
    <mergeCell ref="C54:C55"/>
    <mergeCell ref="D54:D55"/>
    <mergeCell ref="E54:E55"/>
    <mergeCell ref="A56:A57"/>
    <mergeCell ref="B56:B57"/>
    <mergeCell ref="C56:C57"/>
    <mergeCell ref="D56:D57"/>
    <mergeCell ref="E56:E57"/>
    <mergeCell ref="A179:A183"/>
    <mergeCell ref="B179:B183"/>
    <mergeCell ref="C179:C183"/>
    <mergeCell ref="D179:D183"/>
    <mergeCell ref="E179:E183"/>
    <mergeCell ref="A184:A190"/>
    <mergeCell ref="B184:B190"/>
    <mergeCell ref="C184:C190"/>
    <mergeCell ref="D184:D190"/>
    <mergeCell ref="E184:E190"/>
    <mergeCell ref="A168:A174"/>
    <mergeCell ref="B168:B174"/>
    <mergeCell ref="C168:C174"/>
    <mergeCell ref="D168:D174"/>
    <mergeCell ref="E168:E174"/>
    <mergeCell ref="A175:A178"/>
    <mergeCell ref="B175:B178"/>
    <mergeCell ref="C175:C178"/>
    <mergeCell ref="D175:D178"/>
    <mergeCell ref="E175:E178"/>
    <mergeCell ref="A158:A161"/>
    <mergeCell ref="B158:B161"/>
    <mergeCell ref="C158:C161"/>
    <mergeCell ref="D158:D161"/>
    <mergeCell ref="E158:E161"/>
    <mergeCell ref="A162:A167"/>
    <mergeCell ref="B162:B167"/>
    <mergeCell ref="C162:C167"/>
    <mergeCell ref="D162:D167"/>
    <mergeCell ref="E162:E167"/>
    <mergeCell ref="A148:A152"/>
    <mergeCell ref="B148:B152"/>
    <mergeCell ref="C148:C152"/>
    <mergeCell ref="D148:D152"/>
    <mergeCell ref="E148:E152"/>
    <mergeCell ref="A153:A157"/>
    <mergeCell ref="B153:B157"/>
    <mergeCell ref="C153:C157"/>
    <mergeCell ref="D153:D157"/>
    <mergeCell ref="E153:E157"/>
    <mergeCell ref="R104:R108"/>
    <mergeCell ref="S104:S108"/>
    <mergeCell ref="T104:T108"/>
    <mergeCell ref="U104:U108"/>
    <mergeCell ref="V104:V108"/>
    <mergeCell ref="W104:W108"/>
    <mergeCell ref="X104:X108"/>
    <mergeCell ref="Y104:Y108"/>
    <mergeCell ref="W93:W98"/>
    <mergeCell ref="X93:X98"/>
    <mergeCell ref="Y93:Y98"/>
    <mergeCell ref="R99:R103"/>
    <mergeCell ref="S99:S103"/>
    <mergeCell ref="T99:T103"/>
    <mergeCell ref="U99:U103"/>
    <mergeCell ref="V99:V103"/>
    <mergeCell ref="W99:W103"/>
    <mergeCell ref="X99:X103"/>
    <mergeCell ref="Y99:Y103"/>
    <mergeCell ref="O91:P91"/>
    <mergeCell ref="Q91:S91"/>
    <mergeCell ref="T91:V91"/>
    <mergeCell ref="W91:Y91"/>
    <mergeCell ref="M93:M98"/>
    <mergeCell ref="N93:N98"/>
    <mergeCell ref="O93:O98"/>
    <mergeCell ref="M99:M103"/>
    <mergeCell ref="M104:M108"/>
    <mergeCell ref="N104:N108"/>
    <mergeCell ref="N99:N103"/>
    <mergeCell ref="O104:O108"/>
    <mergeCell ref="O99:O103"/>
    <mergeCell ref="P99:P103"/>
    <mergeCell ref="P93:P98"/>
    <mergeCell ref="P104:P108"/>
    <mergeCell ref="Q93:Q98"/>
    <mergeCell ref="Q99:Q103"/>
    <mergeCell ref="Q104:Q108"/>
    <mergeCell ref="R93:R98"/>
    <mergeCell ref="S93:S98"/>
    <mergeCell ref="T93:T98"/>
    <mergeCell ref="U93:U98"/>
    <mergeCell ref="V93:V98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61:A68"/>
    <mergeCell ref="E83:E90"/>
    <mergeCell ref="C124:C129"/>
    <mergeCell ref="A34:A35"/>
    <mergeCell ref="E61:E68"/>
    <mergeCell ref="D61:D68"/>
    <mergeCell ref="C50:C51"/>
    <mergeCell ref="D50:D51"/>
    <mergeCell ref="E50:E51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52:A53"/>
    <mergeCell ref="B52:B53"/>
    <mergeCell ref="C52:C53"/>
    <mergeCell ref="D52:D53"/>
    <mergeCell ref="E52:E53"/>
    <mergeCell ref="A1:L1"/>
    <mergeCell ref="A46:A47"/>
    <mergeCell ref="A26:A27"/>
    <mergeCell ref="B26:B27"/>
    <mergeCell ref="A50:A51"/>
    <mergeCell ref="B50:B51"/>
    <mergeCell ref="D22:D23"/>
    <mergeCell ref="E22:E23"/>
    <mergeCell ref="C24:C25"/>
    <mergeCell ref="E34:E35"/>
    <mergeCell ref="E42:E43"/>
    <mergeCell ref="D24:D25"/>
    <mergeCell ref="E24:E25"/>
    <mergeCell ref="D42:D43"/>
    <mergeCell ref="C22:C23"/>
    <mergeCell ref="C34:C35"/>
    <mergeCell ref="C26:C27"/>
    <mergeCell ref="D26:D27"/>
    <mergeCell ref="E26:E27"/>
    <mergeCell ref="C48:C49"/>
    <mergeCell ref="D48:D49"/>
    <mergeCell ref="C44:C45"/>
    <mergeCell ref="D44:D45"/>
    <mergeCell ref="E32:E33"/>
    <mergeCell ref="A22:A23"/>
    <mergeCell ref="B22:B23"/>
    <mergeCell ref="A117:A123"/>
    <mergeCell ref="B117:B123"/>
    <mergeCell ref="C117:C123"/>
    <mergeCell ref="D117:D123"/>
    <mergeCell ref="B61:B68"/>
    <mergeCell ref="C61:C68"/>
    <mergeCell ref="A76:A82"/>
    <mergeCell ref="D69:D75"/>
    <mergeCell ref="D76:D82"/>
    <mergeCell ref="A42:A43"/>
    <mergeCell ref="A24:A25"/>
    <mergeCell ref="B24:B25"/>
    <mergeCell ref="C42:C43"/>
    <mergeCell ref="B34:B35"/>
    <mergeCell ref="A36:A37"/>
    <mergeCell ref="A44:A45"/>
    <mergeCell ref="A48:A49"/>
    <mergeCell ref="B48:B49"/>
    <mergeCell ref="A32:A33"/>
    <mergeCell ref="B32:B33"/>
    <mergeCell ref="C32:C33"/>
    <mergeCell ref="D32:D33"/>
    <mergeCell ref="A141:A146"/>
    <mergeCell ref="B141:B146"/>
    <mergeCell ref="C141:C146"/>
    <mergeCell ref="D141:D146"/>
    <mergeCell ref="E141:E146"/>
    <mergeCell ref="B134:B140"/>
    <mergeCell ref="C134:C140"/>
    <mergeCell ref="D134:D140"/>
    <mergeCell ref="E134:E140"/>
    <mergeCell ref="A134:A140"/>
    <mergeCell ref="C69:C75"/>
    <mergeCell ref="E117:E123"/>
    <mergeCell ref="C76:C82"/>
    <mergeCell ref="E76:E82"/>
    <mergeCell ref="E69:E75"/>
    <mergeCell ref="D93:D98"/>
    <mergeCell ref="E93:E98"/>
    <mergeCell ref="A69:A75"/>
    <mergeCell ref="B69:B75"/>
    <mergeCell ref="B76:B82"/>
    <mergeCell ref="A93:A98"/>
    <mergeCell ref="B93:B98"/>
    <mergeCell ref="C93:C98"/>
    <mergeCell ref="E110:E116"/>
    <mergeCell ref="D110:D116"/>
    <mergeCell ref="A83:A90"/>
    <mergeCell ref="B83:B90"/>
    <mergeCell ref="C83:C90"/>
    <mergeCell ref="D83:D90"/>
    <mergeCell ref="A110:A116"/>
    <mergeCell ref="B110:B116"/>
    <mergeCell ref="C110:C116"/>
    <mergeCell ref="E130:E133"/>
    <mergeCell ref="E124:E129"/>
    <mergeCell ref="D124:D129"/>
    <mergeCell ref="D130:D133"/>
    <mergeCell ref="A99:A103"/>
    <mergeCell ref="B99:B103"/>
    <mergeCell ref="C99:C103"/>
    <mergeCell ref="D99:D103"/>
    <mergeCell ref="E99:E103"/>
    <mergeCell ref="A104:A108"/>
    <mergeCell ref="B104:B108"/>
    <mergeCell ref="C104:C108"/>
    <mergeCell ref="D104:D108"/>
    <mergeCell ref="E104:E108"/>
    <mergeCell ref="A130:A133"/>
    <mergeCell ref="B130:B133"/>
    <mergeCell ref="C130:C133"/>
    <mergeCell ref="A124:A129"/>
    <mergeCell ref="B124:B129"/>
    <mergeCell ref="D34:D35"/>
    <mergeCell ref="B42:B43"/>
    <mergeCell ref="B36:B37"/>
    <mergeCell ref="C36:C37"/>
    <mergeCell ref="D36:D37"/>
    <mergeCell ref="E36:E37"/>
    <mergeCell ref="E44:E45"/>
    <mergeCell ref="E48:E49"/>
    <mergeCell ref="B44:B45"/>
    <mergeCell ref="D46:D47"/>
    <mergeCell ref="E46:E47"/>
    <mergeCell ref="C46:C47"/>
    <mergeCell ref="B46:B47"/>
    <mergeCell ref="L22:L23"/>
    <mergeCell ref="L24:L25"/>
    <mergeCell ref="L26:L27"/>
    <mergeCell ref="L28:L29"/>
    <mergeCell ref="L30:L31"/>
    <mergeCell ref="L32:L33"/>
    <mergeCell ref="L34:L35"/>
    <mergeCell ref="L36:L37"/>
    <mergeCell ref="L38:L39"/>
    <mergeCell ref="L58:L59"/>
    <mergeCell ref="L40:L41"/>
    <mergeCell ref="L42:L43"/>
    <mergeCell ref="L44:L45"/>
    <mergeCell ref="L46:L47"/>
    <mergeCell ref="L48:L49"/>
    <mergeCell ref="L50:L51"/>
    <mergeCell ref="L52:L53"/>
    <mergeCell ref="L54:L55"/>
    <mergeCell ref="L56:L57"/>
  </mergeCells>
  <phoneticPr fontId="0" type="noConversion"/>
  <pageMargins left="0.15748031496062992" right="0.15748031496062992" top="0.19685039370078741" bottom="0.15748031496062992" header="0.15748031496062992" footer="0.1574803149606299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S260"/>
  <sheetViews>
    <sheetView zoomScaleNormal="100" workbookViewId="0">
      <pane ySplit="2" topLeftCell="A47" activePane="bottomLeft" state="frozen"/>
      <selection pane="bottomLeft" activeCell="N271" sqref="N271"/>
    </sheetView>
  </sheetViews>
  <sheetFormatPr baseColWidth="10" defaultColWidth="48.125" defaultRowHeight="12.75" x14ac:dyDescent="0.2"/>
  <cols>
    <col min="1" max="1" width="15.5" style="108" bestFit="1" customWidth="1"/>
    <col min="2" max="2" width="16.875" style="108" bestFit="1" customWidth="1"/>
    <col min="3" max="3" width="22.75" style="116" bestFit="1" customWidth="1"/>
    <col min="4" max="4" width="10.625" style="114" bestFit="1" customWidth="1"/>
    <col min="5" max="12" width="6.5" style="118" bestFit="1" customWidth="1"/>
    <col min="13" max="13" width="5.75" style="114" bestFit="1" customWidth="1"/>
    <col min="14" max="14" width="5.5" style="118" bestFit="1" customWidth="1"/>
    <col min="15" max="15" width="5.5" style="114" bestFit="1" customWidth="1"/>
    <col min="16" max="16" width="5.75" style="118" bestFit="1" customWidth="1"/>
    <col min="17" max="17" width="2.875" style="118" bestFit="1" customWidth="1"/>
    <col min="18" max="18" width="3.25" style="114" bestFit="1" customWidth="1"/>
    <col min="19" max="20" width="2.875" style="114" bestFit="1" customWidth="1"/>
    <col min="21" max="21" width="3.375" style="114" bestFit="1" customWidth="1"/>
    <col min="22" max="22" width="3.5" style="113" bestFit="1" customWidth="1"/>
    <col min="23" max="23" width="15.75" style="124" bestFit="1" customWidth="1"/>
    <col min="24" max="24" width="20.5" style="124" bestFit="1" customWidth="1"/>
    <col min="25" max="25" width="21.25" style="116" bestFit="1" customWidth="1"/>
    <col min="26" max="26" width="10.625" style="114" bestFit="1" customWidth="1"/>
    <col min="27" max="27" width="6.5" style="114" bestFit="1" customWidth="1"/>
    <col min="28" max="30" width="6.5" style="113" bestFit="1" customWidth="1"/>
    <col min="31" max="33" width="6.5" style="70" bestFit="1" customWidth="1"/>
    <col min="34" max="34" width="6.5" style="70" customWidth="1"/>
    <col min="35" max="35" width="6.625" style="70" bestFit="1" customWidth="1"/>
    <col min="36" max="36" width="5.875" style="70" bestFit="1" customWidth="1"/>
    <col min="37" max="38" width="5.5" style="70" bestFit="1" customWidth="1"/>
    <col min="39" max="39" width="5.875" style="70" bestFit="1" customWidth="1"/>
    <col min="40" max="40" width="2.875" style="70" bestFit="1" customWidth="1"/>
    <col min="41" max="41" width="3.25" style="114" bestFit="1" customWidth="1"/>
    <col min="42" max="43" width="2.875" style="114" bestFit="1" customWidth="1"/>
    <col min="44" max="44" width="3.375" style="114" bestFit="1" customWidth="1"/>
    <col min="45" max="16384" width="48.125" style="70"/>
  </cols>
  <sheetData>
    <row r="1" spans="1:45" s="212" customFormat="1" ht="13.5" thickBot="1" x14ac:dyDescent="0.25">
      <c r="A1" s="234"/>
      <c r="B1" s="234"/>
      <c r="C1" s="61"/>
      <c r="D1" s="209"/>
      <c r="E1" s="262" t="s">
        <v>1404</v>
      </c>
      <c r="F1" s="263"/>
      <c r="G1" s="263"/>
      <c r="H1" s="263"/>
      <c r="I1" s="263"/>
      <c r="J1" s="263"/>
      <c r="K1" s="263"/>
      <c r="L1" s="262" t="s">
        <v>1402</v>
      </c>
      <c r="M1" s="263"/>
      <c r="N1" s="264"/>
      <c r="O1" s="262" t="s">
        <v>62</v>
      </c>
      <c r="P1" s="263"/>
      <c r="Q1" s="264"/>
      <c r="R1" s="262" t="s">
        <v>1400</v>
      </c>
      <c r="S1" s="263"/>
      <c r="T1" s="263"/>
      <c r="U1" s="264"/>
      <c r="V1" s="210"/>
      <c r="W1" s="92"/>
      <c r="X1" s="92"/>
      <c r="Y1" s="61"/>
      <c r="Z1" s="209"/>
      <c r="AA1" s="371" t="s">
        <v>1642</v>
      </c>
      <c r="AB1" s="262" t="s">
        <v>1641</v>
      </c>
      <c r="AC1" s="263"/>
      <c r="AD1" s="263"/>
      <c r="AE1" s="263"/>
      <c r="AF1" s="263"/>
      <c r="AG1" s="263"/>
      <c r="AH1" s="263"/>
      <c r="AI1" s="262" t="s">
        <v>1402</v>
      </c>
      <c r="AJ1" s="263"/>
      <c r="AK1" s="264"/>
      <c r="AL1" s="262" t="s">
        <v>62</v>
      </c>
      <c r="AM1" s="263"/>
      <c r="AN1" s="264"/>
      <c r="AO1" s="262" t="s">
        <v>1400</v>
      </c>
      <c r="AP1" s="263"/>
      <c r="AQ1" s="263"/>
      <c r="AR1" s="264"/>
      <c r="AS1" s="211"/>
    </row>
    <row r="2" spans="1:45" s="212" customFormat="1" x14ac:dyDescent="0.2">
      <c r="A2" s="234"/>
      <c r="B2" s="234"/>
      <c r="C2" s="61"/>
      <c r="D2" s="90"/>
      <c r="E2" s="213">
        <v>1</v>
      </c>
      <c r="F2" s="213">
        <v>2</v>
      </c>
      <c r="G2" s="213">
        <v>3</v>
      </c>
      <c r="H2" s="213">
        <v>4</v>
      </c>
      <c r="I2" s="213">
        <v>5</v>
      </c>
      <c r="J2" s="213">
        <v>6</v>
      </c>
      <c r="K2" s="213">
        <v>7</v>
      </c>
      <c r="L2" s="213" t="s">
        <v>380</v>
      </c>
      <c r="M2" s="213" t="s">
        <v>1403</v>
      </c>
      <c r="N2" s="213" t="s">
        <v>1397</v>
      </c>
      <c r="O2" s="213" t="s">
        <v>1397</v>
      </c>
      <c r="P2" s="213" t="s">
        <v>1399</v>
      </c>
      <c r="Q2" s="213" t="s">
        <v>1398</v>
      </c>
      <c r="R2" s="213" t="s">
        <v>162</v>
      </c>
      <c r="S2" s="213" t="s">
        <v>1397</v>
      </c>
      <c r="T2" s="213" t="s">
        <v>1398</v>
      </c>
      <c r="U2" s="213" t="s">
        <v>1401</v>
      </c>
      <c r="V2" s="134"/>
      <c r="W2" s="92"/>
      <c r="X2" s="92"/>
      <c r="Y2" s="61"/>
      <c r="Z2" s="90"/>
      <c r="AA2" s="370" t="s">
        <v>1643</v>
      </c>
      <c r="AB2" s="213">
        <v>1</v>
      </c>
      <c r="AC2" s="213">
        <v>2</v>
      </c>
      <c r="AD2" s="213">
        <v>3</v>
      </c>
      <c r="AE2" s="213">
        <v>4</v>
      </c>
      <c r="AF2" s="213">
        <v>5</v>
      </c>
      <c r="AG2" s="213">
        <v>6</v>
      </c>
      <c r="AH2" s="213">
        <v>7</v>
      </c>
      <c r="AI2" s="213" t="s">
        <v>380</v>
      </c>
      <c r="AJ2" s="213" t="s">
        <v>1403</v>
      </c>
      <c r="AK2" s="213" t="s">
        <v>1397</v>
      </c>
      <c r="AL2" s="213" t="s">
        <v>1397</v>
      </c>
      <c r="AM2" s="213" t="s">
        <v>1399</v>
      </c>
      <c r="AN2" s="213" t="s">
        <v>1398</v>
      </c>
      <c r="AO2" s="213" t="s">
        <v>162</v>
      </c>
      <c r="AP2" s="213" t="s">
        <v>1397</v>
      </c>
      <c r="AQ2" s="213" t="s">
        <v>1398</v>
      </c>
      <c r="AR2" s="213" t="s">
        <v>1401</v>
      </c>
    </row>
    <row r="3" spans="1:45" x14ac:dyDescent="0.2">
      <c r="A3" s="377" t="s">
        <v>1065</v>
      </c>
      <c r="B3" s="377" t="s">
        <v>1066</v>
      </c>
      <c r="C3" s="378" t="s">
        <v>71</v>
      </c>
      <c r="D3" s="379" t="s">
        <v>1067</v>
      </c>
      <c r="E3" s="396">
        <v>45246</v>
      </c>
      <c r="F3" s="396">
        <v>45260</v>
      </c>
      <c r="G3" s="396">
        <v>45640</v>
      </c>
      <c r="H3" s="396">
        <v>45337</v>
      </c>
      <c r="I3" s="399">
        <v>45340</v>
      </c>
      <c r="J3" s="399">
        <v>45365</v>
      </c>
      <c r="K3" s="373"/>
      <c r="L3" s="373"/>
      <c r="M3" s="373"/>
      <c r="N3" s="374"/>
      <c r="O3" s="374"/>
      <c r="P3" s="374"/>
      <c r="Q3" s="374"/>
      <c r="R3" s="373"/>
      <c r="S3" s="373"/>
      <c r="T3" s="375"/>
      <c r="U3" s="375"/>
      <c r="V3" s="117">
        <v>1</v>
      </c>
      <c r="W3" s="36" t="s">
        <v>613</v>
      </c>
      <c r="X3" s="36" t="s">
        <v>612</v>
      </c>
      <c r="Y3" s="33" t="s">
        <v>48</v>
      </c>
      <c r="Z3" s="35" t="s">
        <v>611</v>
      </c>
      <c r="AA3" s="395"/>
      <c r="AB3" s="396">
        <v>45246</v>
      </c>
      <c r="AC3" s="396">
        <v>45260</v>
      </c>
      <c r="AD3" s="395"/>
      <c r="AE3" s="395"/>
      <c r="AF3" s="395"/>
      <c r="AG3" s="395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</row>
    <row r="4" spans="1:45" x14ac:dyDescent="0.2">
      <c r="A4" s="377" t="s">
        <v>901</v>
      </c>
      <c r="B4" s="377" t="s">
        <v>902</v>
      </c>
      <c r="C4" s="378" t="s">
        <v>99</v>
      </c>
      <c r="D4" s="379" t="s">
        <v>903</v>
      </c>
      <c r="E4" s="396">
        <v>45337</v>
      </c>
      <c r="F4" s="399">
        <v>45340</v>
      </c>
      <c r="G4" s="399">
        <v>45365</v>
      </c>
      <c r="H4" s="374"/>
      <c r="I4" s="373"/>
      <c r="J4" s="373"/>
      <c r="K4" s="373"/>
      <c r="L4" s="373"/>
      <c r="M4" s="373"/>
      <c r="N4" s="374"/>
      <c r="O4" s="374"/>
      <c r="P4" s="374"/>
      <c r="Q4" s="374"/>
      <c r="R4" s="373"/>
      <c r="S4" s="373"/>
      <c r="T4" s="375"/>
      <c r="U4" s="375"/>
      <c r="V4" s="117">
        <v>2</v>
      </c>
      <c r="W4" s="60" t="s">
        <v>583</v>
      </c>
      <c r="X4" s="60" t="s">
        <v>584</v>
      </c>
      <c r="Y4" s="45" t="s">
        <v>48</v>
      </c>
      <c r="Z4" s="46" t="s">
        <v>582</v>
      </c>
      <c r="AA4" s="398">
        <v>45358</v>
      </c>
      <c r="AB4" s="396">
        <v>45344</v>
      </c>
      <c r="AC4" s="399">
        <v>45372</v>
      </c>
      <c r="AD4" s="372"/>
      <c r="AE4" s="395"/>
      <c r="AF4" s="397"/>
      <c r="AG4" s="397"/>
      <c r="AH4" s="395"/>
      <c r="AI4" s="397"/>
      <c r="AJ4" s="397"/>
      <c r="AK4" s="397"/>
      <c r="AL4" s="397"/>
      <c r="AM4" s="397"/>
      <c r="AN4" s="397"/>
      <c r="AO4" s="397"/>
      <c r="AP4" s="397"/>
      <c r="AQ4" s="397"/>
      <c r="AR4" s="397"/>
    </row>
    <row r="5" spans="1:45" x14ac:dyDescent="0.2">
      <c r="A5" s="377" t="s">
        <v>213</v>
      </c>
      <c r="B5" s="377" t="s">
        <v>214</v>
      </c>
      <c r="C5" s="380" t="s">
        <v>42</v>
      </c>
      <c r="D5" s="379" t="s">
        <v>215</v>
      </c>
      <c r="E5" s="396">
        <v>45239</v>
      </c>
      <c r="F5" s="396">
        <v>45253</v>
      </c>
      <c r="G5" s="396">
        <v>45640</v>
      </c>
      <c r="H5" s="374"/>
      <c r="I5" s="373"/>
      <c r="J5" s="373"/>
      <c r="K5" s="373"/>
      <c r="L5" s="232">
        <v>45365</v>
      </c>
      <c r="M5" s="376">
        <v>45337</v>
      </c>
      <c r="N5" s="374"/>
      <c r="O5" s="374"/>
      <c r="P5" s="374"/>
      <c r="Q5" s="374"/>
      <c r="R5" s="373"/>
      <c r="S5" s="373"/>
      <c r="T5" s="375"/>
      <c r="U5" s="375"/>
      <c r="V5" s="117">
        <v>3</v>
      </c>
      <c r="W5" s="36" t="s">
        <v>610</v>
      </c>
      <c r="X5" s="36" t="s">
        <v>609</v>
      </c>
      <c r="Y5" s="33" t="s">
        <v>48</v>
      </c>
      <c r="Z5" s="35" t="s">
        <v>608</v>
      </c>
      <c r="AA5" s="398">
        <v>45358</v>
      </c>
      <c r="AB5" s="396">
        <v>45246</v>
      </c>
      <c r="AC5" s="396">
        <v>45260</v>
      </c>
      <c r="AD5" s="396">
        <v>45640</v>
      </c>
      <c r="AE5" s="395"/>
      <c r="AF5" s="395"/>
      <c r="AG5" s="395"/>
      <c r="AH5" s="395"/>
      <c r="AI5" s="397"/>
      <c r="AJ5" s="397"/>
      <c r="AK5" s="397"/>
      <c r="AL5" s="397"/>
      <c r="AM5" s="397"/>
      <c r="AN5" s="397"/>
      <c r="AO5" s="397"/>
      <c r="AP5" s="397"/>
      <c r="AQ5" s="397"/>
      <c r="AR5" s="397"/>
    </row>
    <row r="6" spans="1:45" x14ac:dyDescent="0.2">
      <c r="A6" s="381" t="s">
        <v>120</v>
      </c>
      <c r="B6" s="381" t="s">
        <v>121</v>
      </c>
      <c r="C6" s="378" t="s">
        <v>71</v>
      </c>
      <c r="D6" s="382" t="s">
        <v>191</v>
      </c>
      <c r="E6" s="399">
        <v>45365</v>
      </c>
      <c r="F6" s="374"/>
      <c r="G6" s="374"/>
      <c r="H6" s="374"/>
      <c r="I6" s="373"/>
      <c r="J6" s="373"/>
      <c r="K6" s="373"/>
      <c r="L6" s="373"/>
      <c r="M6" s="373"/>
      <c r="N6" s="374"/>
      <c r="O6" s="374"/>
      <c r="P6" s="374"/>
      <c r="Q6" s="374"/>
      <c r="R6" s="373"/>
      <c r="S6" s="373"/>
      <c r="T6" s="375"/>
      <c r="U6" s="375"/>
      <c r="V6" s="117">
        <v>4</v>
      </c>
      <c r="W6" s="36" t="s">
        <v>120</v>
      </c>
      <c r="X6" s="36" t="s">
        <v>121</v>
      </c>
      <c r="Y6" s="33" t="s">
        <v>71</v>
      </c>
      <c r="Z6" s="35" t="s">
        <v>191</v>
      </c>
      <c r="AA6" s="398">
        <v>45358</v>
      </c>
      <c r="AB6" s="396">
        <v>45239</v>
      </c>
      <c r="AC6" s="396">
        <v>45253</v>
      </c>
      <c r="AD6" s="396">
        <v>45640</v>
      </c>
      <c r="AE6" s="396">
        <v>45337</v>
      </c>
      <c r="AF6" s="399">
        <v>45340</v>
      </c>
      <c r="AG6" s="396">
        <v>45379</v>
      </c>
      <c r="AH6" s="395"/>
      <c r="AI6" s="397"/>
      <c r="AJ6" s="397"/>
      <c r="AK6" s="233">
        <v>45633</v>
      </c>
      <c r="AL6" s="395"/>
      <c r="AM6" s="395"/>
      <c r="AN6" s="395"/>
      <c r="AO6" s="395"/>
      <c r="AP6" s="395"/>
      <c r="AQ6" s="372"/>
      <c r="AR6" s="372"/>
    </row>
    <row r="7" spans="1:45" x14ac:dyDescent="0.2">
      <c r="A7" s="377" t="s">
        <v>677</v>
      </c>
      <c r="B7" s="377" t="s">
        <v>678</v>
      </c>
      <c r="C7" s="378" t="s">
        <v>40</v>
      </c>
      <c r="D7" s="379" t="s">
        <v>679</v>
      </c>
      <c r="E7" s="396">
        <v>45246</v>
      </c>
      <c r="F7" s="396">
        <v>45260</v>
      </c>
      <c r="G7" s="181"/>
      <c r="H7" s="374"/>
      <c r="I7" s="373"/>
      <c r="J7" s="373"/>
      <c r="K7" s="373"/>
      <c r="L7" s="373"/>
      <c r="M7" s="373"/>
      <c r="N7" s="374"/>
      <c r="O7" s="374"/>
      <c r="P7" s="374"/>
      <c r="Q7" s="374"/>
      <c r="R7" s="373"/>
      <c r="S7" s="373"/>
      <c r="T7" s="375"/>
      <c r="U7" s="375"/>
      <c r="V7" s="117">
        <v>5</v>
      </c>
      <c r="W7" s="36" t="s">
        <v>1451</v>
      </c>
      <c r="X7" s="36" t="s">
        <v>81</v>
      </c>
      <c r="Y7" s="33" t="s">
        <v>38</v>
      </c>
      <c r="Z7" s="35" t="s">
        <v>1450</v>
      </c>
      <c r="AA7" s="398">
        <v>45358</v>
      </c>
      <c r="AB7" s="396">
        <v>45358</v>
      </c>
      <c r="AC7" s="399">
        <v>45340</v>
      </c>
      <c r="AD7" s="399">
        <v>45365</v>
      </c>
      <c r="AE7" s="396">
        <v>45379</v>
      </c>
      <c r="AF7" s="395"/>
      <c r="AG7" s="397"/>
      <c r="AH7" s="395"/>
      <c r="AI7" s="397"/>
      <c r="AJ7" s="397"/>
      <c r="AK7" s="395"/>
      <c r="AL7" s="395"/>
      <c r="AM7" s="395"/>
      <c r="AN7" s="395"/>
      <c r="AO7" s="395"/>
      <c r="AP7" s="395"/>
      <c r="AQ7" s="395"/>
      <c r="AR7" s="395"/>
    </row>
    <row r="8" spans="1:45" x14ac:dyDescent="0.2">
      <c r="A8" s="381" t="s">
        <v>1493</v>
      </c>
      <c r="B8" s="381" t="s">
        <v>1492</v>
      </c>
      <c r="C8" s="383" t="s">
        <v>38</v>
      </c>
      <c r="D8" s="382" t="s">
        <v>1491</v>
      </c>
      <c r="E8" s="396">
        <v>45344</v>
      </c>
      <c r="F8" s="399">
        <v>45372</v>
      </c>
      <c r="G8" s="396">
        <v>45379</v>
      </c>
      <c r="H8" s="181"/>
      <c r="I8" s="181"/>
      <c r="J8" s="181"/>
      <c r="K8" s="181"/>
      <c r="L8" s="373"/>
      <c r="M8" s="373"/>
      <c r="N8" s="374"/>
      <c r="O8" s="374"/>
      <c r="P8" s="374"/>
      <c r="Q8" s="374"/>
      <c r="R8" s="373"/>
      <c r="S8" s="373"/>
      <c r="T8" s="375"/>
      <c r="U8" s="375"/>
      <c r="V8" s="117">
        <v>6</v>
      </c>
      <c r="W8" s="60" t="s">
        <v>1405</v>
      </c>
      <c r="X8" s="60" t="s">
        <v>1406</v>
      </c>
      <c r="Y8" s="45" t="s">
        <v>42</v>
      </c>
      <c r="Z8" s="46" t="s">
        <v>1407</v>
      </c>
      <c r="AA8" s="395"/>
      <c r="AB8" s="397"/>
      <c r="AC8" s="397"/>
      <c r="AD8" s="397"/>
      <c r="AE8" s="397"/>
      <c r="AF8" s="397"/>
      <c r="AG8" s="397"/>
      <c r="AH8" s="397"/>
      <c r="AI8" s="232">
        <v>45365</v>
      </c>
      <c r="AJ8" s="376">
        <v>45337</v>
      </c>
      <c r="AK8" s="395"/>
      <c r="AL8" s="395"/>
      <c r="AM8" s="395"/>
      <c r="AN8" s="395"/>
      <c r="AO8" s="395"/>
      <c r="AP8" s="395"/>
      <c r="AQ8" s="395"/>
      <c r="AR8" s="395"/>
    </row>
    <row r="9" spans="1:45" x14ac:dyDescent="0.2">
      <c r="A9" s="381" t="s">
        <v>1068</v>
      </c>
      <c r="B9" s="381" t="s">
        <v>973</v>
      </c>
      <c r="C9" s="383" t="s">
        <v>71</v>
      </c>
      <c r="D9" s="382" t="s">
        <v>1069</v>
      </c>
      <c r="E9" s="404"/>
      <c r="F9" s="374"/>
      <c r="G9" s="374"/>
      <c r="H9" s="374"/>
      <c r="I9" s="373"/>
      <c r="J9" s="373"/>
      <c r="K9" s="373"/>
      <c r="L9" s="232">
        <v>45365</v>
      </c>
      <c r="M9" s="376">
        <v>45337</v>
      </c>
      <c r="N9" s="374"/>
      <c r="O9" s="374"/>
      <c r="P9" s="224">
        <v>45330</v>
      </c>
      <c r="Q9" s="374"/>
      <c r="R9" s="373"/>
      <c r="S9" s="373"/>
      <c r="T9" s="375"/>
      <c r="U9" s="375"/>
      <c r="V9" s="117">
        <v>7</v>
      </c>
      <c r="W9" s="36" t="s">
        <v>629</v>
      </c>
      <c r="X9" s="36" t="s">
        <v>93</v>
      </c>
      <c r="Y9" s="33" t="s">
        <v>41</v>
      </c>
      <c r="Z9" s="35" t="s">
        <v>628</v>
      </c>
      <c r="AA9" s="395"/>
      <c r="AB9" s="396">
        <v>45246</v>
      </c>
      <c r="AC9" s="396">
        <v>45260</v>
      </c>
      <c r="AD9" s="396">
        <v>45640</v>
      </c>
      <c r="AE9" s="397"/>
      <c r="AF9" s="395"/>
      <c r="AG9" s="395"/>
      <c r="AH9" s="395"/>
      <c r="AI9" s="397"/>
      <c r="AJ9" s="395"/>
      <c r="AK9" s="395"/>
      <c r="AL9" s="395"/>
      <c r="AM9" s="395"/>
      <c r="AN9" s="395"/>
      <c r="AO9" s="395"/>
      <c r="AP9" s="395"/>
      <c r="AQ9" s="395"/>
      <c r="AR9" s="395"/>
    </row>
    <row r="10" spans="1:45" x14ac:dyDescent="0.2">
      <c r="A10" s="377" t="s">
        <v>289</v>
      </c>
      <c r="B10" s="377" t="s">
        <v>290</v>
      </c>
      <c r="C10" s="378" t="s">
        <v>25</v>
      </c>
      <c r="D10" s="379" t="s">
        <v>291</v>
      </c>
      <c r="E10" s="396">
        <v>45239</v>
      </c>
      <c r="F10" s="396">
        <v>45253</v>
      </c>
      <c r="G10" s="396">
        <v>45337</v>
      </c>
      <c r="H10" s="399">
        <v>45340</v>
      </c>
      <c r="I10" s="399">
        <v>45365</v>
      </c>
      <c r="J10" s="396">
        <v>45379</v>
      </c>
      <c r="K10" s="373"/>
      <c r="L10" s="373"/>
      <c r="M10" s="373"/>
      <c r="N10" s="374"/>
      <c r="O10" s="374"/>
      <c r="P10" s="374"/>
      <c r="Q10" s="374"/>
      <c r="R10" s="373"/>
      <c r="S10" s="373"/>
      <c r="T10" s="375"/>
      <c r="U10" s="375"/>
      <c r="V10" s="117">
        <v>8</v>
      </c>
      <c r="W10" s="36" t="s">
        <v>428</v>
      </c>
      <c r="X10" s="36" t="s">
        <v>427</v>
      </c>
      <c r="Y10" s="33" t="s">
        <v>71</v>
      </c>
      <c r="Z10" s="35" t="s">
        <v>426</v>
      </c>
      <c r="AA10" s="398">
        <v>45358</v>
      </c>
      <c r="AB10" s="396">
        <v>45253</v>
      </c>
      <c r="AC10" s="396">
        <v>45337</v>
      </c>
      <c r="AD10" s="399">
        <v>45340</v>
      </c>
      <c r="AE10" s="399">
        <v>45365</v>
      </c>
      <c r="AF10" s="396">
        <v>45379</v>
      </c>
      <c r="AG10" s="395"/>
      <c r="AH10" s="395"/>
      <c r="AI10" s="397"/>
      <c r="AJ10" s="395"/>
      <c r="AK10" s="395"/>
      <c r="AL10" s="395"/>
      <c r="AM10" s="395"/>
      <c r="AN10" s="395"/>
      <c r="AO10" s="395"/>
      <c r="AP10" s="395"/>
      <c r="AQ10" s="395"/>
      <c r="AR10" s="395"/>
    </row>
    <row r="11" spans="1:45" x14ac:dyDescent="0.2">
      <c r="A11" s="377" t="s">
        <v>1073</v>
      </c>
      <c r="B11" s="377" t="s">
        <v>1074</v>
      </c>
      <c r="C11" s="378" t="s">
        <v>71</v>
      </c>
      <c r="D11" s="379" t="s">
        <v>1075</v>
      </c>
      <c r="E11" s="396">
        <v>45246</v>
      </c>
      <c r="F11" s="396">
        <v>45260</v>
      </c>
      <c r="G11" s="396">
        <v>45344</v>
      </c>
      <c r="H11" s="399">
        <v>45372</v>
      </c>
      <c r="I11" s="396">
        <v>45379</v>
      </c>
      <c r="J11" s="373"/>
      <c r="K11" s="373"/>
      <c r="L11" s="373"/>
      <c r="M11" s="373"/>
      <c r="N11" s="374"/>
      <c r="O11" s="374"/>
      <c r="P11" s="374"/>
      <c r="Q11" s="374"/>
      <c r="R11" s="373"/>
      <c r="S11" s="373"/>
      <c r="T11" s="375"/>
      <c r="U11" s="375"/>
      <c r="V11" s="117">
        <v>9</v>
      </c>
      <c r="W11" s="60" t="s">
        <v>1482</v>
      </c>
      <c r="X11" s="60" t="s">
        <v>647</v>
      </c>
      <c r="Y11" s="45" t="s">
        <v>635</v>
      </c>
      <c r="Z11" s="46" t="s">
        <v>1481</v>
      </c>
      <c r="AA11" s="395"/>
      <c r="AB11" s="396">
        <v>45344</v>
      </c>
      <c r="AC11" s="400"/>
      <c r="AD11" s="397"/>
      <c r="AE11" s="395"/>
      <c r="AF11" s="395"/>
      <c r="AG11" s="395"/>
      <c r="AH11" s="395"/>
      <c r="AI11" s="397"/>
      <c r="AJ11" s="395"/>
      <c r="AK11" s="395"/>
      <c r="AL11" s="395"/>
      <c r="AM11" s="395"/>
      <c r="AN11" s="395"/>
      <c r="AO11" s="395"/>
      <c r="AP11" s="395"/>
      <c r="AQ11" s="395"/>
      <c r="AR11" s="395"/>
    </row>
    <row r="12" spans="1:45" x14ac:dyDescent="0.2">
      <c r="A12" s="377" t="s">
        <v>730</v>
      </c>
      <c r="B12" s="377" t="s">
        <v>731</v>
      </c>
      <c r="C12" s="378" t="s">
        <v>39</v>
      </c>
      <c r="D12" s="379" t="s">
        <v>732</v>
      </c>
      <c r="E12" s="396">
        <v>45246</v>
      </c>
      <c r="F12" s="396">
        <v>45260</v>
      </c>
      <c r="G12" s="396">
        <v>45640</v>
      </c>
      <c r="H12" s="396">
        <v>45344</v>
      </c>
      <c r="I12" s="399">
        <v>45372</v>
      </c>
      <c r="J12" s="373"/>
      <c r="K12" s="373"/>
      <c r="L12" s="373"/>
      <c r="M12" s="373"/>
      <c r="N12" s="374"/>
      <c r="O12" s="374"/>
      <c r="P12" s="374"/>
      <c r="Q12" s="374"/>
      <c r="R12" s="373"/>
      <c r="S12" s="373"/>
      <c r="T12" s="375"/>
      <c r="U12" s="375"/>
      <c r="V12" s="117">
        <v>10</v>
      </c>
      <c r="W12" s="36" t="s">
        <v>122</v>
      </c>
      <c r="X12" s="36" t="s">
        <v>66</v>
      </c>
      <c r="Y12" s="33" t="s">
        <v>25</v>
      </c>
      <c r="Z12" s="35" t="s">
        <v>249</v>
      </c>
      <c r="AA12" s="395"/>
      <c r="AB12" s="396">
        <v>45239</v>
      </c>
      <c r="AC12" s="396">
        <v>45253</v>
      </c>
      <c r="AD12" s="396">
        <v>45640</v>
      </c>
      <c r="AE12" s="396">
        <v>45337</v>
      </c>
      <c r="AF12" s="399">
        <v>45340</v>
      </c>
      <c r="AG12" s="399">
        <v>45365</v>
      </c>
      <c r="AH12" s="395"/>
      <c r="AI12" s="395"/>
      <c r="AJ12" s="395"/>
      <c r="AK12" s="395"/>
      <c r="AL12" s="395"/>
      <c r="AM12" s="233">
        <v>45330</v>
      </c>
      <c r="AN12" s="395"/>
      <c r="AO12" s="372"/>
      <c r="AP12" s="372"/>
      <c r="AQ12" s="395"/>
      <c r="AR12" s="395"/>
    </row>
    <row r="13" spans="1:45" x14ac:dyDescent="0.2">
      <c r="A13" s="377" t="s">
        <v>762</v>
      </c>
      <c r="B13" s="377" t="s">
        <v>63</v>
      </c>
      <c r="C13" s="378" t="s">
        <v>48</v>
      </c>
      <c r="D13" s="379" t="s">
        <v>763</v>
      </c>
      <c r="E13" s="396">
        <v>45246</v>
      </c>
      <c r="F13" s="396">
        <v>45260</v>
      </c>
      <c r="G13" s="396">
        <v>45344</v>
      </c>
      <c r="H13" s="399">
        <v>45372</v>
      </c>
      <c r="I13" s="373"/>
      <c r="J13" s="373"/>
      <c r="K13" s="373"/>
      <c r="L13" s="373"/>
      <c r="M13" s="373"/>
      <c r="N13" s="374"/>
      <c r="O13" s="374"/>
      <c r="P13" s="374"/>
      <c r="Q13" s="374"/>
      <c r="R13" s="373"/>
      <c r="S13" s="373"/>
      <c r="T13" s="375"/>
      <c r="U13" s="375"/>
      <c r="V13" s="117">
        <v>11</v>
      </c>
      <c r="W13" s="60" t="s">
        <v>1477</v>
      </c>
      <c r="X13" s="60" t="s">
        <v>1476</v>
      </c>
      <c r="Y13" s="45" t="s">
        <v>48</v>
      </c>
      <c r="Z13" s="46" t="s">
        <v>1475</v>
      </c>
      <c r="AA13" s="395"/>
      <c r="AB13" s="396">
        <v>45344</v>
      </c>
      <c r="AC13" s="399">
        <v>45372</v>
      </c>
      <c r="AD13" s="397"/>
      <c r="AE13" s="395"/>
      <c r="AF13" s="397"/>
      <c r="AG13" s="397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5"/>
    </row>
    <row r="14" spans="1:45" x14ac:dyDescent="0.2">
      <c r="A14" s="377" t="s">
        <v>941</v>
      </c>
      <c r="B14" s="377" t="s">
        <v>353</v>
      </c>
      <c r="C14" s="378" t="s">
        <v>25</v>
      </c>
      <c r="D14" s="379" t="s">
        <v>942</v>
      </c>
      <c r="E14" s="396">
        <v>45246</v>
      </c>
      <c r="F14" s="396">
        <v>45260</v>
      </c>
      <c r="G14" s="396">
        <v>45344</v>
      </c>
      <c r="H14" s="374"/>
      <c r="I14" s="373"/>
      <c r="J14" s="373"/>
      <c r="K14" s="373"/>
      <c r="L14" s="373"/>
      <c r="M14" s="373"/>
      <c r="N14" s="374"/>
      <c r="O14" s="374"/>
      <c r="P14" s="374"/>
      <c r="Q14" s="374"/>
      <c r="R14" s="373"/>
      <c r="S14" s="373"/>
      <c r="T14" s="375"/>
      <c r="U14" s="375"/>
      <c r="V14" s="117">
        <v>12</v>
      </c>
      <c r="W14" s="36" t="s">
        <v>607</v>
      </c>
      <c r="X14" s="60" t="s">
        <v>606</v>
      </c>
      <c r="Y14" s="45" t="s">
        <v>48</v>
      </c>
      <c r="Z14" s="46" t="s">
        <v>605</v>
      </c>
      <c r="AA14" s="398">
        <v>45358</v>
      </c>
      <c r="AB14" s="396">
        <v>45246</v>
      </c>
      <c r="AC14" s="396">
        <v>45260</v>
      </c>
      <c r="AD14" s="396">
        <v>45344</v>
      </c>
      <c r="AE14" s="399">
        <v>45372</v>
      </c>
      <c r="AF14" s="395"/>
      <c r="AG14" s="395"/>
      <c r="AH14" s="395"/>
      <c r="AI14" s="395"/>
      <c r="AJ14" s="395"/>
      <c r="AK14" s="395"/>
      <c r="AL14" s="395"/>
      <c r="AM14" s="395"/>
      <c r="AN14" s="395"/>
      <c r="AO14" s="372"/>
      <c r="AP14" s="372"/>
      <c r="AQ14" s="395"/>
      <c r="AR14" s="395"/>
    </row>
    <row r="15" spans="1:45" x14ac:dyDescent="0.2">
      <c r="A15" s="377" t="s">
        <v>604</v>
      </c>
      <c r="B15" s="377" t="s">
        <v>829</v>
      </c>
      <c r="C15" s="378" t="s">
        <v>38</v>
      </c>
      <c r="D15" s="379" t="s">
        <v>830</v>
      </c>
      <c r="E15" s="396">
        <v>45246</v>
      </c>
      <c r="F15" s="396">
        <v>45344</v>
      </c>
      <c r="G15" s="399">
        <v>45372</v>
      </c>
      <c r="H15" s="396">
        <v>45379</v>
      </c>
      <c r="I15" s="373"/>
      <c r="J15" s="373"/>
      <c r="K15" s="373"/>
      <c r="L15" s="373"/>
      <c r="M15" s="373"/>
      <c r="N15" s="374"/>
      <c r="O15" s="374"/>
      <c r="P15" s="374"/>
      <c r="Q15" s="374"/>
      <c r="R15" s="373"/>
      <c r="S15" s="373"/>
      <c r="T15" s="375"/>
      <c r="U15" s="375"/>
      <c r="V15" s="117">
        <v>13</v>
      </c>
      <c r="W15" s="60" t="s">
        <v>1137</v>
      </c>
      <c r="X15" s="60" t="s">
        <v>1138</v>
      </c>
      <c r="Y15" s="45" t="s">
        <v>48</v>
      </c>
      <c r="Z15" s="82" t="s">
        <v>1139</v>
      </c>
      <c r="AA15" s="395"/>
      <c r="AB15" s="396">
        <v>45246</v>
      </c>
      <c r="AC15" s="372"/>
      <c r="AD15" s="372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5"/>
      <c r="AQ15" s="395"/>
      <c r="AR15" s="395"/>
    </row>
    <row r="16" spans="1:45" x14ac:dyDescent="0.2">
      <c r="A16" s="381" t="s">
        <v>604</v>
      </c>
      <c r="B16" s="377" t="s">
        <v>738</v>
      </c>
      <c r="C16" s="378" t="s">
        <v>99</v>
      </c>
      <c r="D16" s="379" t="s">
        <v>904</v>
      </c>
      <c r="E16" s="396">
        <v>45246</v>
      </c>
      <c r="F16" s="396">
        <v>45260</v>
      </c>
      <c r="G16" s="396">
        <v>45344</v>
      </c>
      <c r="H16" s="399">
        <v>45372</v>
      </c>
      <c r="I16" s="373"/>
      <c r="J16" s="373"/>
      <c r="K16" s="373"/>
      <c r="L16" s="373"/>
      <c r="M16" s="373"/>
      <c r="N16" s="374"/>
      <c r="O16" s="374"/>
      <c r="P16" s="374"/>
      <c r="Q16" s="374"/>
      <c r="R16" s="373"/>
      <c r="S16" s="373"/>
      <c r="T16" s="375"/>
      <c r="U16" s="375"/>
      <c r="V16" s="117">
        <v>14</v>
      </c>
      <c r="W16" s="36" t="s">
        <v>1198</v>
      </c>
      <c r="X16" s="36" t="s">
        <v>1199</v>
      </c>
      <c r="Y16" s="33" t="s">
        <v>38</v>
      </c>
      <c r="Z16" s="35" t="s">
        <v>1200</v>
      </c>
      <c r="AA16" s="395"/>
      <c r="AB16" s="396">
        <v>45260</v>
      </c>
      <c r="AC16" s="396">
        <v>45640</v>
      </c>
      <c r="AD16" s="396">
        <v>45344</v>
      </c>
      <c r="AE16" s="399">
        <v>45372</v>
      </c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</row>
    <row r="17" spans="1:44" x14ac:dyDescent="0.2">
      <c r="A17" s="377" t="s">
        <v>70</v>
      </c>
      <c r="B17" s="377" t="s">
        <v>23</v>
      </c>
      <c r="C17" s="378" t="s">
        <v>71</v>
      </c>
      <c r="D17" s="379" t="s">
        <v>216</v>
      </c>
      <c r="E17" s="396">
        <v>45239</v>
      </c>
      <c r="F17" s="396">
        <v>45253</v>
      </c>
      <c r="G17" s="396">
        <v>45640</v>
      </c>
      <c r="H17" s="396">
        <v>45337</v>
      </c>
      <c r="I17" s="399">
        <v>45340</v>
      </c>
      <c r="J17" s="396">
        <v>45379</v>
      </c>
      <c r="K17" s="373"/>
      <c r="L17" s="373"/>
      <c r="M17" s="373"/>
      <c r="N17" s="374"/>
      <c r="O17" s="233">
        <v>44909</v>
      </c>
      <c r="P17" s="224">
        <v>45330</v>
      </c>
      <c r="Q17" s="374"/>
      <c r="R17" s="373"/>
      <c r="S17" s="373"/>
      <c r="T17" s="375"/>
      <c r="U17" s="375"/>
      <c r="V17" s="117">
        <v>15</v>
      </c>
      <c r="W17" s="36" t="s">
        <v>604</v>
      </c>
      <c r="X17" s="36" t="s">
        <v>146</v>
      </c>
      <c r="Y17" s="33" t="s">
        <v>48</v>
      </c>
      <c r="Z17" s="35" t="s">
        <v>603</v>
      </c>
      <c r="AA17" s="395"/>
      <c r="AB17" s="396">
        <v>45246</v>
      </c>
      <c r="AC17" s="396">
        <v>45260</v>
      </c>
      <c r="AD17" s="396">
        <v>45640</v>
      </c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</row>
    <row r="18" spans="1:44" x14ac:dyDescent="0.2">
      <c r="A18" s="377" t="s">
        <v>905</v>
      </c>
      <c r="B18" s="377" t="s">
        <v>52</v>
      </c>
      <c r="C18" s="378" t="s">
        <v>99</v>
      </c>
      <c r="D18" s="379" t="s">
        <v>906</v>
      </c>
      <c r="E18" s="396">
        <v>45246</v>
      </c>
      <c r="F18" s="396">
        <v>45344</v>
      </c>
      <c r="G18" s="399">
        <v>45372</v>
      </c>
      <c r="H18" s="374"/>
      <c r="I18" s="373"/>
      <c r="J18" s="373"/>
      <c r="K18" s="373"/>
      <c r="L18" s="373"/>
      <c r="M18" s="373"/>
      <c r="N18" s="374"/>
      <c r="O18" s="374"/>
      <c r="P18" s="374"/>
      <c r="Q18" s="374"/>
      <c r="R18" s="373"/>
      <c r="S18" s="373"/>
      <c r="T18" s="375"/>
      <c r="U18" s="375"/>
      <c r="V18" s="117">
        <v>16</v>
      </c>
      <c r="W18" s="36" t="s">
        <v>667</v>
      </c>
      <c r="X18" s="36" t="s">
        <v>666</v>
      </c>
      <c r="Y18" s="33" t="s">
        <v>40</v>
      </c>
      <c r="Z18" s="35" t="s">
        <v>665</v>
      </c>
      <c r="AA18" s="395"/>
      <c r="AB18" s="396">
        <v>45246</v>
      </c>
      <c r="AC18" s="396">
        <v>45344</v>
      </c>
      <c r="AD18" s="399">
        <v>45372</v>
      </c>
      <c r="AE18" s="396">
        <v>45379</v>
      </c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</row>
    <row r="19" spans="1:44" x14ac:dyDescent="0.2">
      <c r="A19" s="381" t="s">
        <v>764</v>
      </c>
      <c r="B19" s="381" t="s">
        <v>58</v>
      </c>
      <c r="C19" s="383" t="s">
        <v>48</v>
      </c>
      <c r="D19" s="382" t="s">
        <v>1508</v>
      </c>
      <c r="E19" s="396">
        <v>45344</v>
      </c>
      <c r="F19" s="399">
        <v>45372</v>
      </c>
      <c r="G19" s="181"/>
      <c r="H19" s="181"/>
      <c r="I19" s="181"/>
      <c r="J19" s="181"/>
      <c r="K19" s="181"/>
      <c r="L19" s="373"/>
      <c r="M19" s="373"/>
      <c r="N19" s="374"/>
      <c r="O19" s="374"/>
      <c r="P19" s="374"/>
      <c r="Q19" s="374"/>
      <c r="R19" s="373"/>
      <c r="S19" s="373"/>
      <c r="T19" s="375"/>
      <c r="U19" s="375"/>
      <c r="V19" s="117">
        <v>17</v>
      </c>
      <c r="W19" s="36" t="s">
        <v>563</v>
      </c>
      <c r="X19" s="36" t="s">
        <v>145</v>
      </c>
      <c r="Y19" s="33" t="s">
        <v>38</v>
      </c>
      <c r="Z19" s="35" t="s">
        <v>562</v>
      </c>
      <c r="AA19" s="395"/>
      <c r="AB19" s="396">
        <v>45253</v>
      </c>
      <c r="AC19" s="396">
        <v>45344</v>
      </c>
      <c r="AD19" s="399">
        <v>45372</v>
      </c>
      <c r="AE19" s="396">
        <v>45379</v>
      </c>
      <c r="AF19" s="397"/>
      <c r="AG19" s="397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</row>
    <row r="20" spans="1:44" x14ac:dyDescent="0.2">
      <c r="A20" s="377" t="s">
        <v>767</v>
      </c>
      <c r="B20" s="377" t="s">
        <v>61</v>
      </c>
      <c r="C20" s="378" t="s">
        <v>48</v>
      </c>
      <c r="D20" s="379" t="s">
        <v>768</v>
      </c>
      <c r="E20" s="396">
        <v>45246</v>
      </c>
      <c r="F20" s="396">
        <v>45260</v>
      </c>
      <c r="G20" s="181"/>
      <c r="H20" s="374"/>
      <c r="I20" s="373"/>
      <c r="J20" s="373"/>
      <c r="K20" s="373"/>
      <c r="L20" s="373"/>
      <c r="M20" s="373"/>
      <c r="N20" s="374"/>
      <c r="O20" s="374"/>
      <c r="P20" s="374"/>
      <c r="Q20" s="374"/>
      <c r="R20" s="373"/>
      <c r="S20" s="373"/>
      <c r="T20" s="375"/>
      <c r="U20" s="375"/>
      <c r="V20" s="117">
        <v>18</v>
      </c>
      <c r="W20" s="36" t="s">
        <v>1384</v>
      </c>
      <c r="X20" s="36" t="s">
        <v>1385</v>
      </c>
      <c r="Y20" s="33" t="s">
        <v>25</v>
      </c>
      <c r="Z20" s="35" t="s">
        <v>1386</v>
      </c>
      <c r="AA20" s="395"/>
      <c r="AB20" s="400"/>
      <c r="AC20" s="400"/>
      <c r="AD20" s="400"/>
      <c r="AE20" s="400"/>
      <c r="AF20" s="400"/>
      <c r="AG20" s="400"/>
      <c r="AH20" s="400"/>
      <c r="AI20" s="395"/>
      <c r="AJ20" s="400"/>
      <c r="AK20" s="233">
        <v>45633</v>
      </c>
      <c r="AL20" s="395"/>
      <c r="AM20" s="233">
        <v>45330</v>
      </c>
      <c r="AN20" s="395"/>
      <c r="AO20" s="395"/>
      <c r="AP20" s="395"/>
      <c r="AQ20" s="395"/>
      <c r="AR20" s="395"/>
    </row>
    <row r="21" spans="1:44" x14ac:dyDescent="0.2">
      <c r="A21" s="381" t="s">
        <v>1536</v>
      </c>
      <c r="B21" s="381" t="s">
        <v>28</v>
      </c>
      <c r="C21" s="383" t="s">
        <v>39</v>
      </c>
      <c r="D21" s="382" t="s">
        <v>1535</v>
      </c>
      <c r="E21" s="396">
        <v>45344</v>
      </c>
      <c r="F21" s="399">
        <v>45372</v>
      </c>
      <c r="G21" s="396">
        <v>45379</v>
      </c>
      <c r="H21" s="374"/>
      <c r="I21" s="373"/>
      <c r="J21" s="373"/>
      <c r="K21" s="373"/>
      <c r="L21" s="373"/>
      <c r="M21" s="373"/>
      <c r="N21" s="374"/>
      <c r="O21" s="374"/>
      <c r="P21" s="374"/>
      <c r="Q21" s="374"/>
      <c r="R21" s="373"/>
      <c r="S21" s="373"/>
      <c r="T21" s="375"/>
      <c r="U21" s="375"/>
      <c r="V21" s="117">
        <v>19</v>
      </c>
      <c r="W21" s="60" t="s">
        <v>1140</v>
      </c>
      <c r="X21" s="60" t="s">
        <v>66</v>
      </c>
      <c r="Y21" s="45" t="s">
        <v>48</v>
      </c>
      <c r="Z21" s="46" t="s">
        <v>1141</v>
      </c>
      <c r="AA21" s="398">
        <v>45358</v>
      </c>
      <c r="AB21" s="396">
        <v>45246</v>
      </c>
      <c r="AC21" s="396">
        <v>45260</v>
      </c>
      <c r="AD21" s="396">
        <v>45640</v>
      </c>
      <c r="AE21" s="396">
        <v>45344</v>
      </c>
      <c r="AF21" s="399">
        <v>45372</v>
      </c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395"/>
    </row>
    <row r="22" spans="1:44" x14ac:dyDescent="0.2">
      <c r="A22" s="377" t="s">
        <v>97</v>
      </c>
      <c r="B22" s="377" t="s">
        <v>52</v>
      </c>
      <c r="C22" s="378" t="s">
        <v>71</v>
      </c>
      <c r="D22" s="379" t="s">
        <v>293</v>
      </c>
      <c r="E22" s="396">
        <v>45239</v>
      </c>
      <c r="F22" s="396">
        <v>45253</v>
      </c>
      <c r="G22" s="374"/>
      <c r="H22" s="374"/>
      <c r="I22" s="373"/>
      <c r="J22" s="373"/>
      <c r="K22" s="373"/>
      <c r="L22" s="373"/>
      <c r="M22" s="373"/>
      <c r="N22" s="374"/>
      <c r="O22" s="374"/>
      <c r="P22" s="374"/>
      <c r="Q22" s="374"/>
      <c r="R22" s="373"/>
      <c r="S22" s="373"/>
      <c r="T22" s="375"/>
      <c r="U22" s="375"/>
      <c r="V22" s="117">
        <v>20</v>
      </c>
      <c r="W22" s="36" t="s">
        <v>192</v>
      </c>
      <c r="X22" s="36" t="s">
        <v>145</v>
      </c>
      <c r="Y22" s="33" t="s">
        <v>71</v>
      </c>
      <c r="Z22" s="35" t="s">
        <v>193</v>
      </c>
      <c r="AA22" s="395"/>
      <c r="AB22" s="396">
        <v>45239</v>
      </c>
      <c r="AC22" s="396">
        <v>45253</v>
      </c>
      <c r="AD22" s="396">
        <v>45337</v>
      </c>
      <c r="AE22" s="399">
        <v>45340</v>
      </c>
      <c r="AF22" s="399">
        <v>45365</v>
      </c>
      <c r="AG22" s="396">
        <v>45379</v>
      </c>
      <c r="AH22" s="397"/>
      <c r="AI22" s="395"/>
      <c r="AJ22" s="397"/>
      <c r="AK22" s="233">
        <v>45633</v>
      </c>
      <c r="AL22" s="233">
        <v>44909</v>
      </c>
      <c r="AM22" s="233">
        <v>45330</v>
      </c>
      <c r="AN22" s="397"/>
      <c r="AO22" s="395"/>
      <c r="AP22" s="395"/>
      <c r="AQ22" s="395"/>
      <c r="AR22" s="395"/>
    </row>
    <row r="23" spans="1:44" x14ac:dyDescent="0.2">
      <c r="A23" s="377" t="s">
        <v>97</v>
      </c>
      <c r="B23" s="377" t="s">
        <v>98</v>
      </c>
      <c r="C23" s="378" t="s">
        <v>71</v>
      </c>
      <c r="D23" s="379" t="s">
        <v>292</v>
      </c>
      <c r="E23" s="396">
        <v>45239</v>
      </c>
      <c r="F23" s="396">
        <v>45253</v>
      </c>
      <c r="G23" s="396">
        <v>45640</v>
      </c>
      <c r="H23" s="396">
        <v>45337</v>
      </c>
      <c r="I23" s="399">
        <v>45340</v>
      </c>
      <c r="J23" s="396">
        <v>45379</v>
      </c>
      <c r="K23" s="373"/>
      <c r="L23" s="373"/>
      <c r="M23" s="373"/>
      <c r="N23" s="374"/>
      <c r="O23" s="374"/>
      <c r="P23" s="374"/>
      <c r="Q23" s="374"/>
      <c r="R23" s="373"/>
      <c r="S23" s="373"/>
      <c r="T23" s="375"/>
      <c r="U23" s="375"/>
      <c r="V23" s="117">
        <v>21</v>
      </c>
      <c r="W23" s="60" t="s">
        <v>633</v>
      </c>
      <c r="X23" s="60" t="s">
        <v>632</v>
      </c>
      <c r="Y23" s="45" t="s">
        <v>631</v>
      </c>
      <c r="Z23" s="46" t="s">
        <v>630</v>
      </c>
      <c r="AA23" s="395"/>
      <c r="AB23" s="397"/>
      <c r="AC23" s="397"/>
      <c r="AD23" s="397"/>
      <c r="AE23" s="397"/>
      <c r="AF23" s="397"/>
      <c r="AG23" s="397"/>
      <c r="AH23" s="397"/>
      <c r="AI23" s="395"/>
      <c r="AJ23" s="376">
        <v>45337</v>
      </c>
      <c r="AK23" s="395"/>
      <c r="AL23" s="395"/>
      <c r="AM23" s="395"/>
      <c r="AN23" s="395"/>
      <c r="AO23" s="395"/>
      <c r="AP23" s="395"/>
      <c r="AQ23" s="395"/>
      <c r="AR23" s="395"/>
    </row>
    <row r="24" spans="1:44" x14ac:dyDescent="0.2">
      <c r="A24" s="377" t="s">
        <v>769</v>
      </c>
      <c r="B24" s="377" t="s">
        <v>1227</v>
      </c>
      <c r="C24" s="383" t="s">
        <v>48</v>
      </c>
      <c r="D24" s="379" t="s">
        <v>771</v>
      </c>
      <c r="E24" s="396">
        <v>45260</v>
      </c>
      <c r="F24" s="181"/>
      <c r="G24" s="181"/>
      <c r="H24" s="374"/>
      <c r="I24" s="373"/>
      <c r="J24" s="373"/>
      <c r="K24" s="373"/>
      <c r="L24" s="373"/>
      <c r="M24" s="373"/>
      <c r="N24" s="374"/>
      <c r="O24" s="374"/>
      <c r="P24" s="374"/>
      <c r="Q24" s="374"/>
      <c r="R24" s="373"/>
      <c r="S24" s="373"/>
      <c r="T24" s="375"/>
      <c r="U24" s="375"/>
      <c r="V24" s="117">
        <v>22</v>
      </c>
      <c r="W24" s="36" t="s">
        <v>176</v>
      </c>
      <c r="X24" s="36" t="s">
        <v>146</v>
      </c>
      <c r="Y24" s="33" t="s">
        <v>71</v>
      </c>
      <c r="Z24" s="35" t="s">
        <v>194</v>
      </c>
      <c r="AA24" s="398">
        <v>45358</v>
      </c>
      <c r="AB24" s="396">
        <v>45239</v>
      </c>
      <c r="AC24" s="396">
        <v>45253</v>
      </c>
      <c r="AD24" s="396">
        <v>45337</v>
      </c>
      <c r="AE24" s="399">
        <v>45340</v>
      </c>
      <c r="AF24" s="395"/>
      <c r="AG24" s="395"/>
      <c r="AH24" s="395"/>
      <c r="AI24" s="395"/>
      <c r="AJ24" s="395"/>
      <c r="AK24" s="395"/>
      <c r="AL24" s="395"/>
      <c r="AM24" s="233">
        <v>45330</v>
      </c>
      <c r="AN24" s="395"/>
      <c r="AO24" s="395"/>
      <c r="AP24" s="395"/>
      <c r="AQ24" s="395"/>
      <c r="AR24" s="395"/>
    </row>
    <row r="25" spans="1:44" x14ac:dyDescent="0.2">
      <c r="A25" s="381" t="s">
        <v>1222</v>
      </c>
      <c r="B25" s="381" t="s">
        <v>1223</v>
      </c>
      <c r="C25" s="383" t="s">
        <v>38</v>
      </c>
      <c r="D25" s="382" t="s">
        <v>1224</v>
      </c>
      <c r="E25" s="396">
        <v>45379</v>
      </c>
      <c r="F25" s="374"/>
      <c r="G25" s="374"/>
      <c r="H25" s="374"/>
      <c r="I25" s="373"/>
      <c r="J25" s="373"/>
      <c r="K25" s="373"/>
      <c r="L25" s="373"/>
      <c r="M25" s="373"/>
      <c r="N25" s="374"/>
      <c r="O25" s="374"/>
      <c r="P25" s="374"/>
      <c r="Q25" s="374"/>
      <c r="R25" s="373"/>
      <c r="S25" s="373"/>
      <c r="T25" s="375"/>
      <c r="U25" s="375"/>
      <c r="V25" s="117">
        <v>23</v>
      </c>
      <c r="W25" s="36" t="s">
        <v>195</v>
      </c>
      <c r="X25" s="36" t="s">
        <v>196</v>
      </c>
      <c r="Y25" s="33" t="s">
        <v>115</v>
      </c>
      <c r="Z25" s="35" t="s">
        <v>197</v>
      </c>
      <c r="AA25" s="395"/>
      <c r="AB25" s="396">
        <v>45239</v>
      </c>
      <c r="AC25" s="396">
        <v>45253</v>
      </c>
      <c r="AD25" s="396">
        <v>45640</v>
      </c>
      <c r="AE25" s="396">
        <v>45337</v>
      </c>
      <c r="AF25" s="399">
        <v>45337</v>
      </c>
      <c r="AG25" s="399">
        <v>45365</v>
      </c>
      <c r="AH25" s="396">
        <v>45379</v>
      </c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</row>
    <row r="26" spans="1:44" x14ac:dyDescent="0.2">
      <c r="A26" s="377" t="s">
        <v>217</v>
      </c>
      <c r="B26" s="377" t="s">
        <v>23</v>
      </c>
      <c r="C26" s="378" t="s">
        <v>99</v>
      </c>
      <c r="D26" s="379" t="s">
        <v>218</v>
      </c>
      <c r="E26" s="396">
        <v>45239</v>
      </c>
      <c r="F26" s="396">
        <v>45253</v>
      </c>
      <c r="G26" s="396">
        <v>45337</v>
      </c>
      <c r="H26" s="396">
        <v>45344</v>
      </c>
      <c r="I26" s="399">
        <v>45340</v>
      </c>
      <c r="J26" s="373"/>
      <c r="K26" s="373"/>
      <c r="L26" s="373"/>
      <c r="M26" s="373"/>
      <c r="N26" s="224">
        <v>45633</v>
      </c>
      <c r="O26" s="374"/>
      <c r="P26" s="224">
        <v>45330</v>
      </c>
      <c r="Q26" s="374"/>
      <c r="R26" s="373"/>
      <c r="S26" s="373"/>
      <c r="T26" s="375"/>
      <c r="U26" s="375"/>
      <c r="V26" s="117">
        <v>24</v>
      </c>
      <c r="W26" s="36" t="s">
        <v>561</v>
      </c>
      <c r="X26" s="36" t="s">
        <v>560</v>
      </c>
      <c r="Y26" s="33" t="s">
        <v>38</v>
      </c>
      <c r="Z26" s="35" t="s">
        <v>559</v>
      </c>
      <c r="AA26" s="395"/>
      <c r="AB26" s="396">
        <v>45246</v>
      </c>
      <c r="AC26" s="396">
        <v>45260</v>
      </c>
      <c r="AD26" s="396">
        <v>45640</v>
      </c>
      <c r="AE26" s="396">
        <v>45344</v>
      </c>
      <c r="AF26" s="399">
        <v>45372</v>
      </c>
      <c r="AG26" s="396">
        <v>45379</v>
      </c>
      <c r="AH26" s="395"/>
      <c r="AI26" s="395"/>
      <c r="AJ26" s="395"/>
      <c r="AK26" s="395"/>
      <c r="AL26" s="395"/>
      <c r="AM26" s="395"/>
      <c r="AN26" s="395"/>
      <c r="AO26" s="395"/>
      <c r="AP26" s="395"/>
      <c r="AQ26" s="395"/>
      <c r="AR26" s="395"/>
    </row>
    <row r="27" spans="1:44" x14ac:dyDescent="0.2">
      <c r="A27" s="377" t="s">
        <v>956</v>
      </c>
      <c r="B27" s="377" t="s">
        <v>693</v>
      </c>
      <c r="C27" s="378" t="s">
        <v>25</v>
      </c>
      <c r="D27" s="379" t="s">
        <v>957</v>
      </c>
      <c r="E27" s="396">
        <v>45337</v>
      </c>
      <c r="F27" s="399">
        <v>45340</v>
      </c>
      <c r="G27" s="399">
        <v>45365</v>
      </c>
      <c r="H27" s="374"/>
      <c r="I27" s="373"/>
      <c r="J27" s="373"/>
      <c r="K27" s="373"/>
      <c r="L27" s="373"/>
      <c r="M27" s="373"/>
      <c r="N27" s="374"/>
      <c r="O27" s="374"/>
      <c r="P27" s="374"/>
      <c r="Q27" s="374"/>
      <c r="R27" s="373"/>
      <c r="S27" s="373"/>
      <c r="T27" s="375"/>
      <c r="U27" s="375"/>
      <c r="V27" s="117">
        <v>25</v>
      </c>
      <c r="W27" s="36" t="s">
        <v>198</v>
      </c>
      <c r="X27" s="36" t="s">
        <v>147</v>
      </c>
      <c r="Y27" s="33" t="s">
        <v>39</v>
      </c>
      <c r="Z27" s="35" t="s">
        <v>199</v>
      </c>
      <c r="AA27" s="395"/>
      <c r="AB27" s="396">
        <v>45239</v>
      </c>
      <c r="AC27" s="396">
        <v>45253</v>
      </c>
      <c r="AD27" s="396">
        <v>45640</v>
      </c>
      <c r="AE27" s="397"/>
      <c r="AF27" s="397"/>
      <c r="AG27" s="397"/>
      <c r="AH27" s="397"/>
      <c r="AI27" s="232">
        <v>45365</v>
      </c>
      <c r="AJ27" s="376">
        <v>45337</v>
      </c>
      <c r="AK27" s="395"/>
      <c r="AL27" s="395"/>
      <c r="AM27" s="395"/>
      <c r="AN27" s="395"/>
      <c r="AO27" s="395"/>
      <c r="AP27" s="395"/>
      <c r="AQ27" s="395"/>
      <c r="AR27" s="395"/>
    </row>
    <row r="28" spans="1:44" x14ac:dyDescent="0.2">
      <c r="A28" s="377" t="s">
        <v>176</v>
      </c>
      <c r="B28" s="377" t="s">
        <v>24</v>
      </c>
      <c r="C28" s="378" t="s">
        <v>71</v>
      </c>
      <c r="D28" s="379" t="s">
        <v>294</v>
      </c>
      <c r="E28" s="396">
        <v>45239</v>
      </c>
      <c r="F28" s="396">
        <v>45253</v>
      </c>
      <c r="G28" s="396">
        <v>45337</v>
      </c>
      <c r="H28" s="399">
        <v>45340</v>
      </c>
      <c r="I28" s="399">
        <v>45365</v>
      </c>
      <c r="J28" s="396">
        <v>45379</v>
      </c>
      <c r="K28" s="373"/>
      <c r="L28" s="373"/>
      <c r="M28" s="373"/>
      <c r="N28" s="374"/>
      <c r="O28" s="374"/>
      <c r="P28" s="374"/>
      <c r="Q28" s="374"/>
      <c r="R28" s="373"/>
      <c r="S28" s="373"/>
      <c r="T28" s="375"/>
      <c r="U28" s="375"/>
      <c r="V28" s="117">
        <v>26</v>
      </c>
      <c r="W28" s="36" t="s">
        <v>425</v>
      </c>
      <c r="X28" s="36" t="s">
        <v>424</v>
      </c>
      <c r="Y28" s="33" t="s">
        <v>71</v>
      </c>
      <c r="Z28" s="35" t="s">
        <v>423</v>
      </c>
      <c r="AA28" s="395"/>
      <c r="AB28" s="396">
        <v>45246</v>
      </c>
      <c r="AC28" s="396">
        <v>45260</v>
      </c>
      <c r="AD28" s="396">
        <v>45640</v>
      </c>
      <c r="AE28" s="396">
        <v>45344</v>
      </c>
      <c r="AF28" s="399">
        <v>45372</v>
      </c>
      <c r="AG28" s="395"/>
      <c r="AH28" s="395"/>
      <c r="AI28" s="395"/>
      <c r="AJ28" s="395"/>
      <c r="AK28" s="395"/>
      <c r="AL28" s="395"/>
      <c r="AM28" s="395"/>
      <c r="AN28" s="395"/>
      <c r="AO28" s="395"/>
      <c r="AP28" s="395"/>
      <c r="AQ28" s="395"/>
      <c r="AR28" s="395"/>
    </row>
    <row r="29" spans="1:44" x14ac:dyDescent="0.2">
      <c r="A29" s="377" t="s">
        <v>132</v>
      </c>
      <c r="B29" s="377" t="s">
        <v>133</v>
      </c>
      <c r="C29" s="378" t="s">
        <v>71</v>
      </c>
      <c r="D29" s="379" t="s">
        <v>295</v>
      </c>
      <c r="E29" s="396">
        <v>45239</v>
      </c>
      <c r="F29" s="396">
        <v>45253</v>
      </c>
      <c r="G29" s="396">
        <v>45337</v>
      </c>
      <c r="H29" s="399">
        <v>45340</v>
      </c>
      <c r="I29" s="399">
        <v>45365</v>
      </c>
      <c r="J29" s="396">
        <v>45379</v>
      </c>
      <c r="K29" s="373"/>
      <c r="L29" s="373"/>
      <c r="M29" s="373"/>
      <c r="N29" s="374"/>
      <c r="O29" s="374"/>
      <c r="P29" s="374"/>
      <c r="Q29" s="374"/>
      <c r="R29" s="373"/>
      <c r="S29" s="373"/>
      <c r="T29" s="375"/>
      <c r="U29" s="375"/>
      <c r="V29" s="117">
        <v>27</v>
      </c>
      <c r="W29" s="36" t="s">
        <v>123</v>
      </c>
      <c r="X29" s="36" t="s">
        <v>124</v>
      </c>
      <c r="Y29" s="33" t="s">
        <v>71</v>
      </c>
      <c r="Z29" s="35" t="s">
        <v>250</v>
      </c>
      <c r="AA29" s="395"/>
      <c r="AB29" s="396">
        <v>45239</v>
      </c>
      <c r="AC29" s="396">
        <v>45253</v>
      </c>
      <c r="AD29" s="396">
        <v>45337</v>
      </c>
      <c r="AE29" s="399">
        <v>45340</v>
      </c>
      <c r="AF29" s="399">
        <v>45365</v>
      </c>
      <c r="AG29" s="397"/>
      <c r="AH29" s="395"/>
      <c r="AI29" s="395"/>
      <c r="AJ29" s="395"/>
      <c r="AK29" s="395"/>
      <c r="AL29" s="395"/>
      <c r="AM29" s="395"/>
      <c r="AN29" s="395"/>
      <c r="AO29" s="395"/>
      <c r="AP29" s="395"/>
      <c r="AQ29" s="395"/>
      <c r="AR29" s="395"/>
    </row>
    <row r="30" spans="1:44" x14ac:dyDescent="0.2">
      <c r="A30" s="381" t="s">
        <v>1531</v>
      </c>
      <c r="B30" s="381" t="s">
        <v>1530</v>
      </c>
      <c r="C30" s="383" t="s">
        <v>631</v>
      </c>
      <c r="D30" s="382" t="s">
        <v>1529</v>
      </c>
      <c r="E30" s="396">
        <v>45344</v>
      </c>
      <c r="F30" s="399">
        <v>45372</v>
      </c>
      <c r="G30" s="396">
        <v>45379</v>
      </c>
      <c r="H30" s="374"/>
      <c r="I30" s="373"/>
      <c r="J30" s="373"/>
      <c r="K30" s="373"/>
      <c r="L30" s="373"/>
      <c r="M30" s="373"/>
      <c r="N30" s="374"/>
      <c r="O30" s="374"/>
      <c r="P30" s="374"/>
      <c r="Q30" s="374"/>
      <c r="R30" s="373"/>
      <c r="S30" s="373"/>
      <c r="T30" s="375"/>
      <c r="U30" s="375"/>
      <c r="V30" s="117">
        <v>28</v>
      </c>
      <c r="W30" s="36" t="s">
        <v>251</v>
      </c>
      <c r="X30" s="36" t="s">
        <v>127</v>
      </c>
      <c r="Y30" s="33" t="s">
        <v>75</v>
      </c>
      <c r="Z30" s="35" t="s">
        <v>252</v>
      </c>
      <c r="AA30" s="395"/>
      <c r="AB30" s="396">
        <v>45239</v>
      </c>
      <c r="AC30" s="396">
        <v>45253</v>
      </c>
      <c r="AD30" s="396">
        <v>45640</v>
      </c>
      <c r="AE30" s="396">
        <v>45337</v>
      </c>
      <c r="AF30" s="399">
        <v>45340</v>
      </c>
      <c r="AG30" s="399">
        <v>45365</v>
      </c>
      <c r="AH30" s="396">
        <v>45379</v>
      </c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</row>
    <row r="31" spans="1:44" x14ac:dyDescent="0.2">
      <c r="A31" s="377" t="s">
        <v>831</v>
      </c>
      <c r="B31" s="377" t="s">
        <v>169</v>
      </c>
      <c r="C31" s="378" t="s">
        <v>38</v>
      </c>
      <c r="D31" s="379" t="s">
        <v>832</v>
      </c>
      <c r="E31" s="396">
        <v>45246</v>
      </c>
      <c r="F31" s="396">
        <v>45344</v>
      </c>
      <c r="G31" s="399">
        <v>45372</v>
      </c>
      <c r="H31" s="396">
        <v>45379</v>
      </c>
      <c r="I31" s="373"/>
      <c r="J31" s="373"/>
      <c r="K31" s="373"/>
      <c r="L31" s="373"/>
      <c r="M31" s="373"/>
      <c r="N31" s="374"/>
      <c r="O31" s="374"/>
      <c r="P31" s="374"/>
      <c r="Q31" s="374"/>
      <c r="R31" s="373"/>
      <c r="S31" s="373"/>
      <c r="T31" s="375"/>
      <c r="U31" s="375"/>
      <c r="V31" s="117">
        <v>29</v>
      </c>
      <c r="W31" s="125" t="s">
        <v>200</v>
      </c>
      <c r="X31" s="125" t="s">
        <v>43</v>
      </c>
      <c r="Y31" s="111" t="s">
        <v>38</v>
      </c>
      <c r="Z31" s="110" t="s">
        <v>201</v>
      </c>
      <c r="AA31" s="395"/>
      <c r="AB31" s="396">
        <v>45239</v>
      </c>
      <c r="AC31" s="396">
        <v>45337</v>
      </c>
      <c r="AD31" s="399">
        <v>45340</v>
      </c>
      <c r="AE31" s="399">
        <v>45365</v>
      </c>
      <c r="AF31" s="395"/>
      <c r="AG31" s="395"/>
      <c r="AH31" s="395"/>
      <c r="AI31" s="395"/>
      <c r="AJ31" s="395"/>
      <c r="AK31" s="395"/>
      <c r="AL31" s="395"/>
      <c r="AM31" s="395"/>
      <c r="AN31" s="395"/>
      <c r="AO31" s="395"/>
      <c r="AP31" s="395"/>
      <c r="AQ31" s="395"/>
      <c r="AR31" s="395"/>
    </row>
    <row r="32" spans="1:44" x14ac:dyDescent="0.2">
      <c r="A32" s="377" t="s">
        <v>219</v>
      </c>
      <c r="B32" s="377" t="s">
        <v>169</v>
      </c>
      <c r="C32" s="378" t="s">
        <v>220</v>
      </c>
      <c r="D32" s="379" t="s">
        <v>221</v>
      </c>
      <c r="E32" s="396">
        <v>45239</v>
      </c>
      <c r="F32" s="396">
        <v>45253</v>
      </c>
      <c r="G32" s="374"/>
      <c r="H32" s="374"/>
      <c r="I32" s="373"/>
      <c r="J32" s="373"/>
      <c r="K32" s="373"/>
      <c r="L32" s="373"/>
      <c r="M32" s="373"/>
      <c r="N32" s="374"/>
      <c r="O32" s="374"/>
      <c r="P32" s="374"/>
      <c r="Q32" s="374"/>
      <c r="R32" s="373"/>
      <c r="S32" s="373"/>
      <c r="T32" s="375"/>
      <c r="U32" s="375"/>
      <c r="V32" s="117">
        <v>30</v>
      </c>
      <c r="W32" s="36" t="s">
        <v>482</v>
      </c>
      <c r="X32" s="36" t="s">
        <v>481</v>
      </c>
      <c r="Y32" s="33" t="s">
        <v>25</v>
      </c>
      <c r="Z32" s="35" t="s">
        <v>480</v>
      </c>
      <c r="AA32" s="395"/>
      <c r="AB32" s="396">
        <v>45246</v>
      </c>
      <c r="AC32" s="396">
        <v>45260</v>
      </c>
      <c r="AD32" s="396">
        <v>45344</v>
      </c>
      <c r="AE32" s="397"/>
      <c r="AF32" s="397"/>
      <c r="AG32" s="397"/>
      <c r="AH32" s="397"/>
      <c r="AI32" s="395"/>
      <c r="AJ32" s="397"/>
      <c r="AK32" s="395"/>
      <c r="AL32" s="395"/>
      <c r="AM32" s="395"/>
      <c r="AN32" s="395"/>
      <c r="AO32" s="395"/>
      <c r="AP32" s="395"/>
      <c r="AQ32" s="395"/>
      <c r="AR32" s="395"/>
    </row>
    <row r="33" spans="1:44" x14ac:dyDescent="0.2">
      <c r="A33" s="377" t="s">
        <v>1453</v>
      </c>
      <c r="B33" s="377" t="s">
        <v>705</v>
      </c>
      <c r="C33" s="378" t="s">
        <v>38</v>
      </c>
      <c r="D33" s="379" t="s">
        <v>1452</v>
      </c>
      <c r="E33" s="396">
        <v>45337</v>
      </c>
      <c r="F33" s="399">
        <v>45340</v>
      </c>
      <c r="G33" s="399">
        <v>45365</v>
      </c>
      <c r="H33" s="396">
        <v>45379</v>
      </c>
      <c r="I33" s="373"/>
      <c r="J33" s="373"/>
      <c r="K33" s="373"/>
      <c r="L33" s="373"/>
      <c r="M33" s="373"/>
      <c r="N33" s="374"/>
      <c r="O33" s="374"/>
      <c r="P33" s="374"/>
      <c r="Q33" s="374"/>
      <c r="R33" s="373"/>
      <c r="S33" s="373"/>
      <c r="T33" s="375"/>
      <c r="U33" s="375"/>
      <c r="V33" s="117">
        <v>31</v>
      </c>
      <c r="W33" s="60" t="s">
        <v>1592</v>
      </c>
      <c r="X33" s="60" t="s">
        <v>1593</v>
      </c>
      <c r="Y33" s="45" t="s">
        <v>635</v>
      </c>
      <c r="Z33" s="46" t="s">
        <v>1594</v>
      </c>
      <c r="AA33" s="395"/>
      <c r="AB33" s="397"/>
      <c r="AC33" s="397"/>
      <c r="AD33" s="397"/>
      <c r="AE33" s="397"/>
      <c r="AF33" s="397"/>
      <c r="AG33" s="397"/>
      <c r="AH33" s="397"/>
      <c r="AI33" s="232">
        <v>45365</v>
      </c>
      <c r="AJ33" s="376">
        <v>45337</v>
      </c>
      <c r="AK33" s="395"/>
      <c r="AL33" s="395"/>
      <c r="AM33" s="395"/>
      <c r="AN33" s="395"/>
      <c r="AO33" s="395"/>
      <c r="AP33" s="395"/>
      <c r="AQ33" s="395"/>
      <c r="AR33" s="395"/>
    </row>
    <row r="34" spans="1:44" x14ac:dyDescent="0.2">
      <c r="A34" s="377" t="s">
        <v>961</v>
      </c>
      <c r="B34" s="377" t="s">
        <v>867</v>
      </c>
      <c r="C34" s="378" t="s">
        <v>25</v>
      </c>
      <c r="D34" s="379" t="s">
        <v>962</v>
      </c>
      <c r="E34" s="396">
        <v>45246</v>
      </c>
      <c r="F34" s="396">
        <v>45260</v>
      </c>
      <c r="G34" s="399">
        <v>45372</v>
      </c>
      <c r="H34" s="374"/>
      <c r="I34" s="373"/>
      <c r="J34" s="373"/>
      <c r="K34" s="373"/>
      <c r="L34" s="373"/>
      <c r="M34" s="373"/>
      <c r="N34" s="374"/>
      <c r="O34" s="374"/>
      <c r="P34" s="374"/>
      <c r="Q34" s="374"/>
      <c r="R34" s="373"/>
      <c r="S34" s="373"/>
      <c r="T34" s="375"/>
      <c r="U34" s="375"/>
      <c r="V34" s="117">
        <v>32</v>
      </c>
      <c r="W34" s="36" t="s">
        <v>52</v>
      </c>
      <c r="X34" s="36" t="s">
        <v>87</v>
      </c>
      <c r="Y34" s="33" t="s">
        <v>71</v>
      </c>
      <c r="Z34" s="35" t="s">
        <v>253</v>
      </c>
      <c r="AA34" s="395"/>
      <c r="AB34" s="396">
        <v>45239</v>
      </c>
      <c r="AC34" s="396">
        <v>45253</v>
      </c>
      <c r="AD34" s="396">
        <v>45640</v>
      </c>
      <c r="AE34" s="396">
        <v>45337</v>
      </c>
      <c r="AF34" s="399">
        <v>45340</v>
      </c>
      <c r="AG34" s="399">
        <v>45365</v>
      </c>
      <c r="AH34" s="396">
        <v>45379</v>
      </c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</row>
    <row r="35" spans="1:44" x14ac:dyDescent="0.2">
      <c r="A35" s="377" t="s">
        <v>222</v>
      </c>
      <c r="B35" s="377" t="s">
        <v>223</v>
      </c>
      <c r="C35" s="378" t="s">
        <v>71</v>
      </c>
      <c r="D35" s="379" t="s">
        <v>224</v>
      </c>
      <c r="E35" s="396">
        <v>45239</v>
      </c>
      <c r="F35" s="396">
        <v>45253</v>
      </c>
      <c r="G35" s="374"/>
      <c r="H35" s="396">
        <v>45344</v>
      </c>
      <c r="I35" s="373"/>
      <c r="J35" s="373"/>
      <c r="K35" s="373"/>
      <c r="L35" s="373"/>
      <c r="M35" s="373"/>
      <c r="N35" s="224">
        <v>45633</v>
      </c>
      <c r="O35" s="374"/>
      <c r="P35" s="374"/>
      <c r="Q35" s="374"/>
      <c r="R35" s="373"/>
      <c r="S35" s="373"/>
      <c r="T35" s="375"/>
      <c r="U35" s="375"/>
      <c r="V35" s="117">
        <v>33</v>
      </c>
      <c r="W35" s="36" t="s">
        <v>599</v>
      </c>
      <c r="X35" s="36" t="s">
        <v>598</v>
      </c>
      <c r="Y35" s="33" t="s">
        <v>48</v>
      </c>
      <c r="Z35" s="35" t="s">
        <v>597</v>
      </c>
      <c r="AA35" s="398">
        <v>45358</v>
      </c>
      <c r="AB35" s="396">
        <v>45246</v>
      </c>
      <c r="AC35" s="396">
        <v>45260</v>
      </c>
      <c r="AD35" s="396">
        <v>45640</v>
      </c>
      <c r="AE35" s="396">
        <v>45344</v>
      </c>
      <c r="AF35" s="399">
        <v>45372</v>
      </c>
      <c r="AG35" s="396">
        <v>45379</v>
      </c>
      <c r="AH35" s="395"/>
      <c r="AI35" s="395"/>
      <c r="AJ35" s="395"/>
      <c r="AK35" s="395"/>
      <c r="AL35" s="395"/>
      <c r="AM35" s="395"/>
      <c r="AN35" s="395"/>
      <c r="AO35" s="395"/>
      <c r="AP35" s="395"/>
      <c r="AQ35" s="395"/>
      <c r="AR35" s="395"/>
    </row>
    <row r="36" spans="1:44" x14ac:dyDescent="0.2">
      <c r="A36" s="377" t="s">
        <v>1158</v>
      </c>
      <c r="B36" s="377" t="s">
        <v>1159</v>
      </c>
      <c r="C36" s="378" t="s">
        <v>48</v>
      </c>
      <c r="D36" s="379" t="s">
        <v>1160</v>
      </c>
      <c r="E36" s="396">
        <v>45246</v>
      </c>
      <c r="F36" s="396">
        <v>45260</v>
      </c>
      <c r="G36" s="396">
        <v>45344</v>
      </c>
      <c r="H36" s="399">
        <v>45372</v>
      </c>
      <c r="I36" s="396">
        <v>45379</v>
      </c>
      <c r="J36" s="373"/>
      <c r="K36" s="373"/>
      <c r="L36" s="373"/>
      <c r="M36" s="373"/>
      <c r="N36" s="374"/>
      <c r="O36" s="374"/>
      <c r="P36" s="374"/>
      <c r="Q36" s="374"/>
      <c r="R36" s="373"/>
      <c r="S36" s="373"/>
      <c r="T36" s="375"/>
      <c r="U36" s="375"/>
      <c r="V36" s="117">
        <v>34</v>
      </c>
      <c r="W36" s="36" t="s">
        <v>422</v>
      </c>
      <c r="X36" s="36" t="s">
        <v>414</v>
      </c>
      <c r="Y36" s="33" t="s">
        <v>71</v>
      </c>
      <c r="Z36" s="35" t="s">
        <v>421</v>
      </c>
      <c r="AA36" s="395"/>
      <c r="AB36" s="396">
        <v>45246</v>
      </c>
      <c r="AC36" s="396">
        <v>45260</v>
      </c>
      <c r="AD36" s="396">
        <v>45640</v>
      </c>
      <c r="AE36" s="399">
        <v>45372</v>
      </c>
      <c r="AF36" s="396">
        <v>45379</v>
      </c>
      <c r="AG36" s="397"/>
      <c r="AH36" s="395"/>
      <c r="AI36" s="395"/>
      <c r="AJ36" s="395"/>
      <c r="AK36" s="395"/>
      <c r="AL36" s="395"/>
      <c r="AM36" s="395"/>
      <c r="AN36" s="395"/>
      <c r="AO36" s="395"/>
      <c r="AP36" s="395"/>
      <c r="AQ36" s="395"/>
      <c r="AR36" s="395"/>
    </row>
    <row r="37" spans="1:44" x14ac:dyDescent="0.2">
      <c r="A37" s="381" t="s">
        <v>1598</v>
      </c>
      <c r="B37" s="381" t="s">
        <v>28</v>
      </c>
      <c r="C37" s="383" t="s">
        <v>38</v>
      </c>
      <c r="D37" s="382" t="s">
        <v>1599</v>
      </c>
      <c r="E37" s="404"/>
      <c r="F37" s="374"/>
      <c r="G37" s="374"/>
      <c r="H37" s="374"/>
      <c r="I37" s="373"/>
      <c r="J37" s="373"/>
      <c r="K37" s="373"/>
      <c r="L37" s="373"/>
      <c r="M37" s="376">
        <v>45337</v>
      </c>
      <c r="N37" s="374"/>
      <c r="O37" s="374"/>
      <c r="P37" s="374"/>
      <c r="Q37" s="374"/>
      <c r="R37" s="373"/>
      <c r="S37" s="373"/>
      <c r="T37" s="375"/>
      <c r="U37" s="375"/>
      <c r="V37" s="117">
        <v>35</v>
      </c>
      <c r="W37" s="36" t="s">
        <v>254</v>
      </c>
      <c r="X37" s="36" t="s">
        <v>255</v>
      </c>
      <c r="Y37" s="33" t="s">
        <v>48</v>
      </c>
      <c r="Z37" s="35" t="s">
        <v>256</v>
      </c>
      <c r="AA37" s="395"/>
      <c r="AB37" s="396">
        <v>45239</v>
      </c>
      <c r="AC37" s="396">
        <v>45344</v>
      </c>
      <c r="AD37" s="399">
        <v>45372</v>
      </c>
      <c r="AE37" s="396">
        <v>45379</v>
      </c>
      <c r="AF37" s="397"/>
      <c r="AG37" s="397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</row>
    <row r="38" spans="1:44" x14ac:dyDescent="0.2">
      <c r="A38" s="377" t="s">
        <v>134</v>
      </c>
      <c r="B38" s="377" t="s">
        <v>135</v>
      </c>
      <c r="C38" s="378" t="s">
        <v>71</v>
      </c>
      <c r="D38" s="379" t="s">
        <v>296</v>
      </c>
      <c r="E38" s="396">
        <v>45239</v>
      </c>
      <c r="F38" s="396">
        <v>45253</v>
      </c>
      <c r="G38" s="396">
        <v>45337</v>
      </c>
      <c r="H38" s="399">
        <v>45340</v>
      </c>
      <c r="I38" s="396">
        <v>45379</v>
      </c>
      <c r="J38" s="373"/>
      <c r="K38" s="373"/>
      <c r="L38" s="373"/>
      <c r="M38" s="373"/>
      <c r="N38" s="374"/>
      <c r="O38" s="374"/>
      <c r="P38" s="374"/>
      <c r="Q38" s="374"/>
      <c r="R38" s="373"/>
      <c r="S38" s="373"/>
      <c r="T38" s="375"/>
      <c r="U38" s="375"/>
      <c r="V38" s="117">
        <v>36</v>
      </c>
      <c r="W38" s="36" t="s">
        <v>125</v>
      </c>
      <c r="X38" s="36" t="s">
        <v>126</v>
      </c>
      <c r="Y38" s="33" t="s">
        <v>71</v>
      </c>
      <c r="Z38" s="35" t="s">
        <v>257</v>
      </c>
      <c r="AA38" s="395"/>
      <c r="AB38" s="396">
        <v>45239</v>
      </c>
      <c r="AC38" s="396">
        <v>45253</v>
      </c>
      <c r="AD38" s="396">
        <v>45640</v>
      </c>
      <c r="AE38" s="396">
        <v>45337</v>
      </c>
      <c r="AF38" s="399">
        <v>45340</v>
      </c>
      <c r="AG38" s="399">
        <v>45365</v>
      </c>
      <c r="AH38" s="395"/>
      <c r="AI38" s="395"/>
      <c r="AJ38" s="395"/>
      <c r="AK38" s="395"/>
      <c r="AL38" s="395"/>
      <c r="AM38" s="395"/>
      <c r="AN38" s="395"/>
      <c r="AO38" s="395"/>
      <c r="AP38" s="395"/>
      <c r="AQ38" s="395"/>
      <c r="AR38" s="395"/>
    </row>
    <row r="39" spans="1:44" x14ac:dyDescent="0.2">
      <c r="A39" s="381" t="s">
        <v>1539</v>
      </c>
      <c r="B39" s="381" t="s">
        <v>1538</v>
      </c>
      <c r="C39" s="383" t="s">
        <v>39</v>
      </c>
      <c r="D39" s="382" t="s">
        <v>1537</v>
      </c>
      <c r="E39" s="396">
        <v>45344</v>
      </c>
      <c r="F39" s="399">
        <v>45372</v>
      </c>
      <c r="G39" s="396">
        <v>45379</v>
      </c>
      <c r="H39" s="374"/>
      <c r="I39" s="373"/>
      <c r="J39" s="373"/>
      <c r="K39" s="373"/>
      <c r="L39" s="373"/>
      <c r="M39" s="373"/>
      <c r="N39" s="374"/>
      <c r="O39" s="374"/>
      <c r="P39" s="374"/>
      <c r="Q39" s="374"/>
      <c r="R39" s="373"/>
      <c r="S39" s="373"/>
      <c r="T39" s="375"/>
      <c r="U39" s="375"/>
      <c r="V39" s="117">
        <v>37</v>
      </c>
      <c r="W39" s="60" t="s">
        <v>596</v>
      </c>
      <c r="X39" s="60" t="s">
        <v>595</v>
      </c>
      <c r="Y39" s="45" t="s">
        <v>48</v>
      </c>
      <c r="Z39" s="46" t="s">
        <v>594</v>
      </c>
      <c r="AA39" s="395"/>
      <c r="AB39" s="397"/>
      <c r="AC39" s="397"/>
      <c r="AD39" s="397"/>
      <c r="AE39" s="397"/>
      <c r="AF39" s="397"/>
      <c r="AG39" s="397"/>
      <c r="AH39" s="397"/>
      <c r="AI39" s="395"/>
      <c r="AJ39" s="376">
        <v>45337</v>
      </c>
      <c r="AK39" s="395"/>
      <c r="AL39" s="395"/>
      <c r="AM39" s="395"/>
      <c r="AN39" s="395"/>
      <c r="AO39" s="395"/>
      <c r="AP39" s="395"/>
      <c r="AQ39" s="395"/>
      <c r="AR39" s="395"/>
    </row>
    <row r="40" spans="1:44" x14ac:dyDescent="0.2">
      <c r="A40" s="377" t="s">
        <v>775</v>
      </c>
      <c r="B40" s="377" t="s">
        <v>776</v>
      </c>
      <c r="C40" s="378" t="s">
        <v>48</v>
      </c>
      <c r="D40" s="379" t="s">
        <v>777</v>
      </c>
      <c r="E40" s="396">
        <v>45246</v>
      </c>
      <c r="F40" s="396">
        <v>45260</v>
      </c>
      <c r="G40" s="396">
        <v>45344</v>
      </c>
      <c r="H40" s="399">
        <v>45372</v>
      </c>
      <c r="I40" s="373"/>
      <c r="J40" s="373"/>
      <c r="K40" s="373"/>
      <c r="L40" s="373"/>
      <c r="M40" s="373"/>
      <c r="N40" s="374"/>
      <c r="O40" s="374"/>
      <c r="P40" s="374"/>
      <c r="Q40" s="374"/>
      <c r="R40" s="373"/>
      <c r="S40" s="373"/>
      <c r="T40" s="375"/>
      <c r="U40" s="375"/>
      <c r="V40" s="117">
        <v>38</v>
      </c>
      <c r="W40" s="60" t="s">
        <v>1474</v>
      </c>
      <c r="X40" s="60" t="s">
        <v>1473</v>
      </c>
      <c r="Y40" s="45" t="s">
        <v>38</v>
      </c>
      <c r="Z40" s="46" t="s">
        <v>1472</v>
      </c>
      <c r="AA40" s="395"/>
      <c r="AB40" s="396">
        <v>45344</v>
      </c>
      <c r="AC40" s="399">
        <v>45372</v>
      </c>
      <c r="AD40" s="396">
        <v>45379</v>
      </c>
      <c r="AE40" s="395"/>
      <c r="AF40" s="397"/>
      <c r="AG40" s="397"/>
      <c r="AH40" s="395"/>
      <c r="AI40" s="395"/>
      <c r="AJ40" s="395"/>
      <c r="AK40" s="395"/>
      <c r="AL40" s="395"/>
      <c r="AM40" s="395"/>
      <c r="AN40" s="395"/>
      <c r="AO40" s="395"/>
      <c r="AP40" s="395"/>
      <c r="AQ40" s="395"/>
      <c r="AR40" s="395"/>
    </row>
    <row r="41" spans="1:44" x14ac:dyDescent="0.2">
      <c r="A41" s="381" t="s">
        <v>1519</v>
      </c>
      <c r="B41" s="381" t="s">
        <v>22</v>
      </c>
      <c r="C41" s="383" t="s">
        <v>42</v>
      </c>
      <c r="D41" s="382" t="s">
        <v>1518</v>
      </c>
      <c r="E41" s="396">
        <v>45344</v>
      </c>
      <c r="F41" s="181"/>
      <c r="G41" s="404"/>
      <c r="H41" s="374"/>
      <c r="I41" s="373"/>
      <c r="J41" s="373"/>
      <c r="K41" s="373"/>
      <c r="L41" s="373"/>
      <c r="M41" s="373"/>
      <c r="N41" s="374"/>
      <c r="O41" s="374"/>
      <c r="P41" s="374"/>
      <c r="Q41" s="374"/>
      <c r="R41" s="373"/>
      <c r="S41" s="373"/>
      <c r="T41" s="375"/>
      <c r="U41" s="375"/>
      <c r="V41" s="117">
        <v>39</v>
      </c>
      <c r="W41" s="36" t="s">
        <v>165</v>
      </c>
      <c r="X41" s="36" t="s">
        <v>166</v>
      </c>
      <c r="Y41" s="33" t="s">
        <v>39</v>
      </c>
      <c r="Z41" s="35" t="s">
        <v>258</v>
      </c>
      <c r="AA41" s="395"/>
      <c r="AB41" s="396">
        <v>45239</v>
      </c>
      <c r="AC41" s="396">
        <v>45253</v>
      </c>
      <c r="AD41" s="396">
        <v>45640</v>
      </c>
      <c r="AE41" s="396">
        <v>45337</v>
      </c>
      <c r="AF41" s="399">
        <v>45340</v>
      </c>
      <c r="AG41" s="399">
        <v>45365</v>
      </c>
      <c r="AH41" s="395"/>
      <c r="AI41" s="395"/>
      <c r="AJ41" s="395"/>
      <c r="AK41" s="395"/>
      <c r="AL41" s="395"/>
      <c r="AM41" s="395"/>
      <c r="AN41" s="395"/>
      <c r="AO41" s="395"/>
      <c r="AP41" s="395"/>
      <c r="AQ41" s="395"/>
      <c r="AR41" s="395"/>
    </row>
    <row r="42" spans="1:44" x14ac:dyDescent="0.2">
      <c r="A42" s="381" t="s">
        <v>680</v>
      </c>
      <c r="B42" s="381" t="s">
        <v>20</v>
      </c>
      <c r="C42" s="383" t="s">
        <v>40</v>
      </c>
      <c r="D42" s="382" t="s">
        <v>681</v>
      </c>
      <c r="E42" s="396">
        <v>45344</v>
      </c>
      <c r="F42" s="399">
        <v>45372</v>
      </c>
      <c r="G42" s="396">
        <v>45379</v>
      </c>
      <c r="H42" s="374"/>
      <c r="I42" s="373"/>
      <c r="J42" s="373"/>
      <c r="K42" s="373"/>
      <c r="L42" s="373"/>
      <c r="M42" s="373"/>
      <c r="N42" s="374"/>
      <c r="O42" s="374"/>
      <c r="P42" s="374"/>
      <c r="Q42" s="374"/>
      <c r="R42" s="373"/>
      <c r="S42" s="373"/>
      <c r="T42" s="375"/>
      <c r="U42" s="375"/>
      <c r="V42" s="117">
        <v>40</v>
      </c>
      <c r="W42" s="36" t="s">
        <v>1201</v>
      </c>
      <c r="X42" s="36" t="s">
        <v>1202</v>
      </c>
      <c r="Y42" s="33" t="s">
        <v>71</v>
      </c>
      <c r="Z42" s="35" t="s">
        <v>1203</v>
      </c>
      <c r="AA42" s="395"/>
      <c r="AB42" s="396">
        <v>45246</v>
      </c>
      <c r="AC42" s="372"/>
      <c r="AD42" s="372"/>
      <c r="AE42" s="395"/>
      <c r="AF42" s="397"/>
      <c r="AG42" s="397"/>
      <c r="AH42" s="395"/>
      <c r="AI42" s="395"/>
      <c r="AJ42" s="395"/>
      <c r="AK42" s="395"/>
      <c r="AL42" s="395"/>
      <c r="AM42" s="395"/>
      <c r="AN42" s="395"/>
      <c r="AO42" s="395"/>
      <c r="AP42" s="395"/>
      <c r="AQ42" s="395"/>
      <c r="AR42" s="395"/>
    </row>
    <row r="43" spans="1:44" x14ac:dyDescent="0.2">
      <c r="A43" s="381" t="s">
        <v>881</v>
      </c>
      <c r="B43" s="381" t="s">
        <v>882</v>
      </c>
      <c r="C43" s="383" t="s">
        <v>544</v>
      </c>
      <c r="D43" s="382" t="s">
        <v>883</v>
      </c>
      <c r="E43" s="396">
        <v>45246</v>
      </c>
      <c r="F43" s="181"/>
      <c r="G43" s="181"/>
      <c r="H43" s="374"/>
      <c r="I43" s="373"/>
      <c r="J43" s="373"/>
      <c r="K43" s="373"/>
      <c r="L43" s="373"/>
      <c r="M43" s="373"/>
      <c r="N43" s="374"/>
      <c r="O43" s="374"/>
      <c r="P43" s="374"/>
      <c r="Q43" s="374"/>
      <c r="R43" s="373"/>
      <c r="S43" s="373"/>
      <c r="T43" s="375"/>
      <c r="U43" s="375"/>
      <c r="V43" s="117">
        <v>41</v>
      </c>
      <c r="W43" s="36" t="s">
        <v>417</v>
      </c>
      <c r="X43" s="36" t="s">
        <v>146</v>
      </c>
      <c r="Y43" s="33" t="s">
        <v>71</v>
      </c>
      <c r="Z43" s="35" t="s">
        <v>416</v>
      </c>
      <c r="AA43" s="395"/>
      <c r="AB43" s="396">
        <v>45246</v>
      </c>
      <c r="AC43" s="396">
        <v>45260</v>
      </c>
      <c r="AD43" s="396">
        <v>45640</v>
      </c>
      <c r="AE43" s="399">
        <v>45372</v>
      </c>
      <c r="AF43" s="396">
        <v>45379</v>
      </c>
      <c r="AG43" s="397"/>
      <c r="AH43" s="395"/>
      <c r="AI43" s="395"/>
      <c r="AJ43" s="395"/>
      <c r="AK43" s="395"/>
      <c r="AL43" s="395"/>
      <c r="AM43" s="395"/>
      <c r="AN43" s="395"/>
      <c r="AO43" s="395"/>
      <c r="AP43" s="395"/>
      <c r="AQ43" s="395"/>
      <c r="AR43" s="395"/>
    </row>
    <row r="44" spans="1:44" x14ac:dyDescent="0.2">
      <c r="A44" s="377" t="s">
        <v>892</v>
      </c>
      <c r="B44" s="377" t="s">
        <v>678</v>
      </c>
      <c r="C44" s="378" t="s">
        <v>54</v>
      </c>
      <c r="D44" s="379" t="s">
        <v>893</v>
      </c>
      <c r="E44" s="396">
        <v>45337</v>
      </c>
      <c r="F44" s="396">
        <v>45344</v>
      </c>
      <c r="G44" s="399">
        <v>45340</v>
      </c>
      <c r="H44" s="374"/>
      <c r="I44" s="373"/>
      <c r="J44" s="373"/>
      <c r="K44" s="373"/>
      <c r="L44" s="373"/>
      <c r="M44" s="373"/>
      <c r="N44" s="224">
        <v>45633</v>
      </c>
      <c r="O44" s="374"/>
      <c r="P44" s="374"/>
      <c r="Q44" s="374"/>
      <c r="R44" s="373"/>
      <c r="S44" s="373"/>
      <c r="T44" s="375"/>
      <c r="U44" s="375"/>
      <c r="V44" s="117">
        <v>42</v>
      </c>
      <c r="W44" s="36" t="s">
        <v>91</v>
      </c>
      <c r="X44" s="36" t="s">
        <v>92</v>
      </c>
      <c r="Y44" s="33" t="s">
        <v>71</v>
      </c>
      <c r="Z44" s="35" t="s">
        <v>259</v>
      </c>
      <c r="AA44" s="398">
        <v>45358</v>
      </c>
      <c r="AB44" s="396">
        <v>45239</v>
      </c>
      <c r="AC44" s="396">
        <v>45253</v>
      </c>
      <c r="AD44" s="396">
        <v>45640</v>
      </c>
      <c r="AE44" s="396">
        <v>45337</v>
      </c>
      <c r="AF44" s="399">
        <v>45340</v>
      </c>
      <c r="AG44" s="399">
        <v>45365</v>
      </c>
      <c r="AH44" s="395"/>
      <c r="AI44" s="395"/>
      <c r="AJ44" s="395"/>
      <c r="AK44" s="395"/>
      <c r="AL44" s="395"/>
      <c r="AM44" s="395"/>
      <c r="AN44" s="395"/>
      <c r="AO44" s="395"/>
      <c r="AP44" s="395"/>
      <c r="AQ44" s="395"/>
      <c r="AR44" s="395"/>
    </row>
    <row r="45" spans="1:44" x14ac:dyDescent="0.2">
      <c r="A45" s="381" t="s">
        <v>1624</v>
      </c>
      <c r="B45" s="381" t="s">
        <v>1625</v>
      </c>
      <c r="C45" s="383" t="s">
        <v>39</v>
      </c>
      <c r="D45" s="382" t="s">
        <v>1626</v>
      </c>
      <c r="E45" s="399">
        <v>45372</v>
      </c>
      <c r="F45" s="181"/>
      <c r="G45" s="181"/>
      <c r="H45" s="374"/>
      <c r="I45" s="373"/>
      <c r="J45" s="373"/>
      <c r="K45" s="373"/>
      <c r="L45" s="373"/>
      <c r="M45" s="373"/>
      <c r="N45" s="374"/>
      <c r="O45" s="374"/>
      <c r="P45" s="374"/>
      <c r="Q45" s="374"/>
      <c r="R45" s="373"/>
      <c r="S45" s="373"/>
      <c r="T45" s="375"/>
      <c r="U45" s="375"/>
      <c r="V45" s="117">
        <v>43</v>
      </c>
      <c r="W45" s="36" t="s">
        <v>302</v>
      </c>
      <c r="X45" s="36" t="s">
        <v>261</v>
      </c>
      <c r="Y45" s="33" t="s">
        <v>25</v>
      </c>
      <c r="Z45" s="35" t="s">
        <v>472</v>
      </c>
      <c r="AA45" s="395"/>
      <c r="AB45" s="396">
        <v>45246</v>
      </c>
      <c r="AC45" s="396">
        <v>45260</v>
      </c>
      <c r="AD45" s="399">
        <v>45365</v>
      </c>
      <c r="AE45" s="399">
        <v>45372</v>
      </c>
      <c r="AF45" s="397"/>
      <c r="AG45" s="397"/>
      <c r="AH45" s="395"/>
      <c r="AI45" s="395"/>
      <c r="AJ45" s="395"/>
      <c r="AK45" s="395"/>
      <c r="AL45" s="395"/>
      <c r="AM45" s="395"/>
      <c r="AN45" s="395"/>
      <c r="AO45" s="395"/>
      <c r="AP45" s="395"/>
      <c r="AQ45" s="395"/>
      <c r="AR45" s="395"/>
    </row>
    <row r="46" spans="1:44" x14ac:dyDescent="0.2">
      <c r="A46" s="377" t="s">
        <v>297</v>
      </c>
      <c r="B46" s="377" t="s">
        <v>138</v>
      </c>
      <c r="C46" s="378" t="s">
        <v>40</v>
      </c>
      <c r="D46" s="379" t="s">
        <v>298</v>
      </c>
      <c r="E46" s="396">
        <v>45239</v>
      </c>
      <c r="F46" s="396">
        <v>45253</v>
      </c>
      <c r="G46" s="399">
        <v>45340</v>
      </c>
      <c r="H46" s="399">
        <v>45365</v>
      </c>
      <c r="I46" s="373"/>
      <c r="J46" s="373"/>
      <c r="K46" s="373"/>
      <c r="L46" s="373"/>
      <c r="M46" s="373"/>
      <c r="N46" s="374"/>
      <c r="O46" s="374"/>
      <c r="P46" s="374"/>
      <c r="Q46" s="374"/>
      <c r="R46" s="373"/>
      <c r="S46" s="373"/>
      <c r="T46" s="375"/>
      <c r="U46" s="375"/>
      <c r="V46" s="117">
        <v>44</v>
      </c>
      <c r="W46" s="247" t="s">
        <v>593</v>
      </c>
      <c r="X46" s="247" t="s">
        <v>592</v>
      </c>
      <c r="Y46" s="45" t="s">
        <v>48</v>
      </c>
      <c r="Z46" s="46" t="s">
        <v>591</v>
      </c>
      <c r="AA46" s="395"/>
      <c r="AB46" s="396">
        <v>45246</v>
      </c>
      <c r="AC46" s="396">
        <v>45260</v>
      </c>
      <c r="AD46" s="397"/>
      <c r="AE46" s="395"/>
      <c r="AF46" s="397"/>
      <c r="AG46" s="397"/>
      <c r="AH46" s="395"/>
      <c r="AI46" s="395"/>
      <c r="AJ46" s="395"/>
      <c r="AK46" s="395"/>
      <c r="AL46" s="395"/>
      <c r="AM46" s="395"/>
      <c r="AN46" s="395"/>
      <c r="AO46" s="395"/>
      <c r="AP46" s="395"/>
      <c r="AQ46" s="395"/>
      <c r="AR46" s="395"/>
    </row>
    <row r="47" spans="1:44" x14ac:dyDescent="0.2">
      <c r="A47" s="377" t="s">
        <v>963</v>
      </c>
      <c r="B47" s="377" t="s">
        <v>1228</v>
      </c>
      <c r="C47" s="378" t="s">
        <v>48</v>
      </c>
      <c r="D47" s="379" t="s">
        <v>1229</v>
      </c>
      <c r="E47" s="396">
        <v>45260</v>
      </c>
      <c r="F47" s="181"/>
      <c r="G47" s="181"/>
      <c r="H47" s="374"/>
      <c r="I47" s="373"/>
      <c r="J47" s="373"/>
      <c r="K47" s="373"/>
      <c r="L47" s="373"/>
      <c r="M47" s="373"/>
      <c r="N47" s="374"/>
      <c r="O47" s="374"/>
      <c r="P47" s="374"/>
      <c r="Q47" s="374"/>
      <c r="R47" s="373"/>
      <c r="S47" s="373"/>
      <c r="T47" s="375"/>
      <c r="U47" s="375"/>
      <c r="V47" s="117">
        <v>45</v>
      </c>
      <c r="W47" s="60" t="s">
        <v>1408</v>
      </c>
      <c r="X47" s="60" t="s">
        <v>419</v>
      </c>
      <c r="Y47" s="45" t="s">
        <v>42</v>
      </c>
      <c r="Z47" s="46" t="s">
        <v>1409</v>
      </c>
      <c r="AA47" s="395"/>
      <c r="AB47" s="399">
        <v>45365</v>
      </c>
      <c r="AC47" s="397"/>
      <c r="AD47" s="397"/>
      <c r="AE47" s="395"/>
      <c r="AF47" s="397"/>
      <c r="AG47" s="397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</row>
    <row r="48" spans="1:44" x14ac:dyDescent="0.2">
      <c r="A48" s="377" t="s">
        <v>963</v>
      </c>
      <c r="B48" s="377" t="s">
        <v>895</v>
      </c>
      <c r="C48" s="378" t="s">
        <v>25</v>
      </c>
      <c r="D48" s="379" t="s">
        <v>964</v>
      </c>
      <c r="E48" s="396">
        <v>45246</v>
      </c>
      <c r="F48" s="181"/>
      <c r="G48" s="181"/>
      <c r="H48" s="374"/>
      <c r="I48" s="373"/>
      <c r="J48" s="373"/>
      <c r="K48" s="373"/>
      <c r="L48" s="373"/>
      <c r="M48" s="373"/>
      <c r="N48" s="374"/>
      <c r="O48" s="374"/>
      <c r="P48" s="374"/>
      <c r="Q48" s="374"/>
      <c r="R48" s="373"/>
      <c r="S48" s="373"/>
      <c r="T48" s="375"/>
      <c r="U48" s="375"/>
      <c r="V48" s="117">
        <v>46</v>
      </c>
      <c r="W48" s="60" t="s">
        <v>1590</v>
      </c>
      <c r="X48" s="60" t="s">
        <v>414</v>
      </c>
      <c r="Y48" s="45" t="s">
        <v>38</v>
      </c>
      <c r="Z48" s="46" t="s">
        <v>1591</v>
      </c>
      <c r="AA48" s="395"/>
      <c r="AB48" s="397"/>
      <c r="AC48" s="397"/>
      <c r="AD48" s="397"/>
      <c r="AE48" s="397"/>
      <c r="AF48" s="397"/>
      <c r="AG48" s="397"/>
      <c r="AH48" s="397"/>
      <c r="AI48" s="232">
        <v>45365</v>
      </c>
      <c r="AJ48" s="376">
        <v>45337</v>
      </c>
      <c r="AK48" s="395"/>
      <c r="AL48" s="395"/>
      <c r="AM48" s="395"/>
      <c r="AN48" s="395"/>
      <c r="AO48" s="395"/>
      <c r="AP48" s="395"/>
      <c r="AQ48" s="395"/>
      <c r="AR48" s="395"/>
    </row>
    <row r="49" spans="1:44" x14ac:dyDescent="0.2">
      <c r="A49" s="377" t="s">
        <v>833</v>
      </c>
      <c r="B49" s="377" t="s">
        <v>834</v>
      </c>
      <c r="C49" s="378" t="s">
        <v>38</v>
      </c>
      <c r="D49" s="379" t="s">
        <v>835</v>
      </c>
      <c r="E49" s="396">
        <v>45246</v>
      </c>
      <c r="F49" s="396">
        <v>45260</v>
      </c>
      <c r="G49" s="399">
        <v>45372</v>
      </c>
      <c r="H49" s="374"/>
      <c r="I49" s="373"/>
      <c r="J49" s="373"/>
      <c r="K49" s="373"/>
      <c r="L49" s="373"/>
      <c r="M49" s="373"/>
      <c r="N49" s="374"/>
      <c r="O49" s="374"/>
      <c r="P49" s="374"/>
      <c r="Q49" s="374"/>
      <c r="R49" s="373"/>
      <c r="S49" s="373"/>
      <c r="T49" s="375"/>
      <c r="U49" s="375"/>
      <c r="V49" s="117">
        <v>47</v>
      </c>
      <c r="W49" s="36" t="s">
        <v>412</v>
      </c>
      <c r="X49" s="36" t="s">
        <v>411</v>
      </c>
      <c r="Y49" s="33" t="s">
        <v>71</v>
      </c>
      <c r="Z49" s="35" t="s">
        <v>410</v>
      </c>
      <c r="AA49" s="395"/>
      <c r="AB49" s="396">
        <v>45246</v>
      </c>
      <c r="AC49" s="396">
        <v>45260</v>
      </c>
      <c r="AD49" s="396">
        <v>45640</v>
      </c>
      <c r="AE49" s="396">
        <v>45344</v>
      </c>
      <c r="AF49" s="399">
        <v>45372</v>
      </c>
      <c r="AG49" s="395"/>
      <c r="AH49" s="395"/>
      <c r="AI49" s="395"/>
      <c r="AJ49" s="395"/>
      <c r="AK49" s="395"/>
      <c r="AL49" s="395"/>
      <c r="AM49" s="395"/>
      <c r="AN49" s="395"/>
      <c r="AO49" s="395"/>
      <c r="AP49" s="395"/>
      <c r="AQ49" s="395"/>
      <c r="AR49" s="395"/>
    </row>
    <row r="50" spans="1:44" x14ac:dyDescent="0.2">
      <c r="A50" s="377" t="s">
        <v>836</v>
      </c>
      <c r="B50" s="377" t="s">
        <v>837</v>
      </c>
      <c r="C50" s="378" t="s">
        <v>38</v>
      </c>
      <c r="D50" s="379" t="s">
        <v>838</v>
      </c>
      <c r="E50" s="396">
        <v>45246</v>
      </c>
      <c r="F50" s="396">
        <v>45260</v>
      </c>
      <c r="G50" s="396">
        <v>45344</v>
      </c>
      <c r="H50" s="399">
        <v>45372</v>
      </c>
      <c r="I50" s="396">
        <v>45379</v>
      </c>
      <c r="J50" s="373"/>
      <c r="K50" s="373"/>
      <c r="L50" s="373"/>
      <c r="M50" s="373"/>
      <c r="N50" s="374"/>
      <c r="O50" s="374"/>
      <c r="P50" s="374"/>
      <c r="Q50" s="374"/>
      <c r="R50" s="373"/>
      <c r="S50" s="373"/>
      <c r="T50" s="375"/>
      <c r="U50" s="375"/>
      <c r="V50" s="117">
        <v>48</v>
      </c>
      <c r="W50" s="60" t="s">
        <v>1561</v>
      </c>
      <c r="X50" s="60" t="s">
        <v>144</v>
      </c>
      <c r="Y50" s="45" t="s">
        <v>930</v>
      </c>
      <c r="Z50" s="46" t="s">
        <v>1562</v>
      </c>
      <c r="AA50" s="395"/>
      <c r="AB50" s="400"/>
      <c r="AC50" s="400"/>
      <c r="AD50" s="397"/>
      <c r="AE50" s="395"/>
      <c r="AF50" s="397"/>
      <c r="AG50" s="397"/>
      <c r="AH50" s="395"/>
      <c r="AI50" s="395"/>
      <c r="AJ50" s="395"/>
      <c r="AK50" s="395"/>
      <c r="AL50" s="395"/>
      <c r="AM50" s="233">
        <v>45330</v>
      </c>
      <c r="AN50" s="395"/>
      <c r="AO50" s="395"/>
      <c r="AP50" s="395"/>
      <c r="AQ50" s="395"/>
      <c r="AR50" s="395"/>
    </row>
    <row r="51" spans="1:44" x14ac:dyDescent="0.2">
      <c r="A51" s="377" t="s">
        <v>1080</v>
      </c>
      <c r="B51" s="377" t="s">
        <v>1081</v>
      </c>
      <c r="C51" s="378" t="s">
        <v>71</v>
      </c>
      <c r="D51" s="379" t="s">
        <v>1082</v>
      </c>
      <c r="E51" s="396">
        <v>45246</v>
      </c>
      <c r="F51" s="396">
        <v>45260</v>
      </c>
      <c r="G51" s="396">
        <v>45640</v>
      </c>
      <c r="H51" s="396">
        <v>45344</v>
      </c>
      <c r="I51" s="399">
        <v>45372</v>
      </c>
      <c r="J51" s="396">
        <v>45379</v>
      </c>
      <c r="K51" s="373"/>
      <c r="L51" s="373"/>
      <c r="M51" s="373"/>
      <c r="N51" s="374"/>
      <c r="O51" s="374"/>
      <c r="P51" s="374"/>
      <c r="Q51" s="374"/>
      <c r="R51" s="373"/>
      <c r="S51" s="373"/>
      <c r="T51" s="375"/>
      <c r="U51" s="375"/>
      <c r="V51" s="117">
        <v>49</v>
      </c>
      <c r="W51" s="36" t="s">
        <v>76</v>
      </c>
      <c r="X51" s="36" t="s">
        <v>53</v>
      </c>
      <c r="Y51" s="33" t="s">
        <v>71</v>
      </c>
      <c r="Z51" s="35" t="s">
        <v>202</v>
      </c>
      <c r="AA51" s="398">
        <v>45358</v>
      </c>
      <c r="AB51" s="396">
        <v>45239</v>
      </c>
      <c r="AC51" s="396">
        <v>45253</v>
      </c>
      <c r="AD51" s="396">
        <v>45337</v>
      </c>
      <c r="AE51" s="399">
        <v>45340</v>
      </c>
      <c r="AF51" s="399">
        <v>45365</v>
      </c>
      <c r="AG51" s="396">
        <v>45379</v>
      </c>
      <c r="AH51" s="395"/>
      <c r="AI51" s="395"/>
      <c r="AJ51" s="395"/>
      <c r="AK51" s="233">
        <v>45633</v>
      </c>
      <c r="AL51" s="233">
        <v>44909</v>
      </c>
      <c r="AM51" s="233">
        <v>45330</v>
      </c>
      <c r="AN51" s="395"/>
      <c r="AO51" s="395"/>
      <c r="AP51" s="395"/>
      <c r="AQ51" s="395"/>
      <c r="AR51" s="395"/>
    </row>
    <row r="52" spans="1:44" x14ac:dyDescent="0.2">
      <c r="A52" s="377" t="s">
        <v>733</v>
      </c>
      <c r="B52" s="377" t="s">
        <v>23</v>
      </c>
      <c r="C52" s="378" t="s">
        <v>39</v>
      </c>
      <c r="D52" s="379" t="s">
        <v>734</v>
      </c>
      <c r="E52" s="396">
        <v>45246</v>
      </c>
      <c r="F52" s="396">
        <v>45344</v>
      </c>
      <c r="G52" s="399">
        <v>45372</v>
      </c>
      <c r="H52" s="374"/>
      <c r="I52" s="373"/>
      <c r="J52" s="373"/>
      <c r="K52" s="373"/>
      <c r="L52" s="373"/>
      <c r="M52" s="373"/>
      <c r="N52" s="374"/>
      <c r="O52" s="374"/>
      <c r="P52" s="374"/>
      <c r="Q52" s="374"/>
      <c r="R52" s="373"/>
      <c r="S52" s="373"/>
      <c r="T52" s="375"/>
      <c r="U52" s="375"/>
      <c r="V52" s="117">
        <v>50</v>
      </c>
      <c r="W52" s="36" t="s">
        <v>260</v>
      </c>
      <c r="X52" s="36" t="s">
        <v>261</v>
      </c>
      <c r="Y52" s="33" t="s">
        <v>71</v>
      </c>
      <c r="Z52" s="35" t="s">
        <v>262</v>
      </c>
      <c r="AA52" s="398">
        <v>45358</v>
      </c>
      <c r="AB52" s="396">
        <v>45239</v>
      </c>
      <c r="AC52" s="396">
        <v>45253</v>
      </c>
      <c r="AD52" s="396">
        <v>45640</v>
      </c>
      <c r="AE52" s="396">
        <v>45337</v>
      </c>
      <c r="AF52" s="399">
        <v>45340</v>
      </c>
      <c r="AG52" s="399">
        <v>45365</v>
      </c>
      <c r="AH52" s="397"/>
      <c r="AI52" s="395"/>
      <c r="AJ52" s="395"/>
      <c r="AK52" s="395"/>
      <c r="AL52" s="395"/>
      <c r="AM52" s="395"/>
      <c r="AN52" s="395"/>
      <c r="AO52" s="395"/>
      <c r="AP52" s="395"/>
      <c r="AQ52" s="395"/>
      <c r="AR52" s="395"/>
    </row>
    <row r="53" spans="1:44" x14ac:dyDescent="0.2">
      <c r="A53" s="377" t="s">
        <v>839</v>
      </c>
      <c r="B53" s="377" t="s">
        <v>840</v>
      </c>
      <c r="C53" s="378" t="s">
        <v>38</v>
      </c>
      <c r="D53" s="379" t="s">
        <v>841</v>
      </c>
      <c r="E53" s="396">
        <v>45246</v>
      </c>
      <c r="F53" s="396">
        <v>45344</v>
      </c>
      <c r="G53" s="399">
        <v>45372</v>
      </c>
      <c r="H53" s="396">
        <v>45379</v>
      </c>
      <c r="I53" s="373"/>
      <c r="J53" s="373"/>
      <c r="K53" s="373"/>
      <c r="L53" s="373"/>
      <c r="M53" s="373"/>
      <c r="N53" s="374"/>
      <c r="O53" s="374"/>
      <c r="P53" s="374"/>
      <c r="Q53" s="374"/>
      <c r="R53" s="373"/>
      <c r="S53" s="373"/>
      <c r="T53" s="375"/>
      <c r="U53" s="375"/>
      <c r="V53" s="117">
        <v>51</v>
      </c>
      <c r="W53" s="36" t="s">
        <v>164</v>
      </c>
      <c r="X53" s="36" t="s">
        <v>263</v>
      </c>
      <c r="Y53" s="33" t="s">
        <v>38</v>
      </c>
      <c r="Z53" s="35" t="s">
        <v>264</v>
      </c>
      <c r="AA53" s="395"/>
      <c r="AB53" s="396">
        <v>45239</v>
      </c>
      <c r="AC53" s="396">
        <v>45253</v>
      </c>
      <c r="AD53" s="396">
        <v>45337</v>
      </c>
      <c r="AE53" s="399">
        <v>45340</v>
      </c>
      <c r="AF53" s="399">
        <v>45365</v>
      </c>
      <c r="AG53" s="396">
        <v>45379</v>
      </c>
      <c r="AH53" s="395"/>
      <c r="AI53" s="395"/>
      <c r="AJ53" s="395"/>
      <c r="AK53" s="395"/>
      <c r="AL53" s="395"/>
      <c r="AM53" s="395"/>
      <c r="AN53" s="395"/>
      <c r="AO53" s="395"/>
      <c r="AP53" s="395"/>
      <c r="AQ53" s="395"/>
      <c r="AR53" s="395"/>
    </row>
    <row r="54" spans="1:44" x14ac:dyDescent="0.2">
      <c r="A54" s="377" t="s">
        <v>721</v>
      </c>
      <c r="B54" s="377" t="s">
        <v>722</v>
      </c>
      <c r="C54" s="378" t="s">
        <v>41</v>
      </c>
      <c r="D54" s="379" t="s">
        <v>723</v>
      </c>
      <c r="E54" s="396">
        <v>45246</v>
      </c>
      <c r="F54" s="396">
        <v>45260</v>
      </c>
      <c r="G54" s="181"/>
      <c r="H54" s="374"/>
      <c r="I54" s="373"/>
      <c r="J54" s="373"/>
      <c r="K54" s="373"/>
      <c r="L54" s="373"/>
      <c r="M54" s="373"/>
      <c r="N54" s="374"/>
      <c r="O54" s="374"/>
      <c r="P54" s="374"/>
      <c r="Q54" s="374"/>
      <c r="R54" s="373"/>
      <c r="S54" s="373"/>
      <c r="T54" s="375"/>
      <c r="U54" s="375"/>
      <c r="V54" s="117">
        <v>52</v>
      </c>
      <c r="W54" s="36" t="s">
        <v>143</v>
      </c>
      <c r="X54" s="36" t="s">
        <v>1239</v>
      </c>
      <c r="Y54" s="33" t="s">
        <v>635</v>
      </c>
      <c r="Z54" s="35" t="s">
        <v>1240</v>
      </c>
      <c r="AA54" s="395"/>
      <c r="AB54" s="400"/>
      <c r="AC54" s="400"/>
      <c r="AD54" s="400"/>
      <c r="AE54" s="400"/>
      <c r="AF54" s="400"/>
      <c r="AG54" s="400"/>
      <c r="AH54" s="400"/>
      <c r="AI54" s="395"/>
      <c r="AJ54" s="400"/>
      <c r="AK54" s="233">
        <v>45633</v>
      </c>
      <c r="AL54" s="233">
        <v>44909</v>
      </c>
      <c r="AM54" s="395"/>
      <c r="AN54" s="395"/>
      <c r="AO54" s="395"/>
      <c r="AP54" s="395"/>
      <c r="AQ54" s="395"/>
      <c r="AR54" s="395"/>
    </row>
    <row r="55" spans="1:44" x14ac:dyDescent="0.2">
      <c r="A55" s="377" t="s">
        <v>778</v>
      </c>
      <c r="B55" s="377" t="s">
        <v>28</v>
      </c>
      <c r="C55" s="378" t="s">
        <v>48</v>
      </c>
      <c r="D55" s="379" t="s">
        <v>780</v>
      </c>
      <c r="E55" s="396">
        <v>45246</v>
      </c>
      <c r="F55" s="396">
        <v>45260</v>
      </c>
      <c r="G55" s="181"/>
      <c r="H55" s="374"/>
      <c r="I55" s="373"/>
      <c r="J55" s="373"/>
      <c r="K55" s="373"/>
      <c r="L55" s="373"/>
      <c r="M55" s="373"/>
      <c r="N55" s="374"/>
      <c r="O55" s="374"/>
      <c r="P55" s="374"/>
      <c r="Q55" s="374"/>
      <c r="R55" s="373"/>
      <c r="S55" s="373"/>
      <c r="T55" s="375"/>
      <c r="U55" s="375"/>
      <c r="V55" s="117">
        <v>53</v>
      </c>
      <c r="W55" s="36" t="s">
        <v>409</v>
      </c>
      <c r="X55" s="36" t="s">
        <v>408</v>
      </c>
      <c r="Y55" s="33" t="s">
        <v>71</v>
      </c>
      <c r="Z55" s="35" t="s">
        <v>407</v>
      </c>
      <c r="AA55" s="395"/>
      <c r="AB55" s="396">
        <v>45246</v>
      </c>
      <c r="AC55" s="396">
        <v>45260</v>
      </c>
      <c r="AD55" s="396">
        <v>45640</v>
      </c>
      <c r="AE55" s="396">
        <v>45344</v>
      </c>
      <c r="AF55" s="397"/>
      <c r="AG55" s="397"/>
      <c r="AH55" s="397"/>
      <c r="AI55" s="395"/>
      <c r="AJ55" s="397"/>
      <c r="AK55" s="395"/>
      <c r="AL55" s="395"/>
      <c r="AM55" s="395"/>
      <c r="AN55" s="395"/>
      <c r="AO55" s="395"/>
      <c r="AP55" s="395"/>
      <c r="AQ55" s="395"/>
      <c r="AR55" s="395"/>
    </row>
    <row r="56" spans="1:44" x14ac:dyDescent="0.2">
      <c r="A56" s="377" t="s">
        <v>909</v>
      </c>
      <c r="B56" s="377" t="s">
        <v>169</v>
      </c>
      <c r="C56" s="378" t="s">
        <v>99</v>
      </c>
      <c r="D56" s="379" t="s">
        <v>910</v>
      </c>
      <c r="E56" s="396">
        <v>45246</v>
      </c>
      <c r="F56" s="396">
        <v>45260</v>
      </c>
      <c r="G56" s="396">
        <v>45344</v>
      </c>
      <c r="H56" s="399">
        <v>45372</v>
      </c>
      <c r="I56" s="373"/>
      <c r="J56" s="373"/>
      <c r="K56" s="373"/>
      <c r="L56" s="373"/>
      <c r="M56" s="373"/>
      <c r="N56" s="374"/>
      <c r="O56" s="374"/>
      <c r="P56" s="374"/>
      <c r="Q56" s="374"/>
      <c r="R56" s="373"/>
      <c r="S56" s="373"/>
      <c r="T56" s="375"/>
      <c r="U56" s="375"/>
      <c r="V56" s="117">
        <v>54</v>
      </c>
      <c r="W56" s="60" t="s">
        <v>1629</v>
      </c>
      <c r="X56" s="60" t="s">
        <v>1631</v>
      </c>
      <c r="Y56" s="45" t="s">
        <v>99</v>
      </c>
      <c r="Z56" s="46" t="s">
        <v>1630</v>
      </c>
      <c r="AA56" s="395"/>
      <c r="AB56" s="399">
        <v>45372</v>
      </c>
      <c r="AC56" s="397"/>
      <c r="AD56" s="397"/>
      <c r="AE56" s="395"/>
      <c r="AF56" s="397"/>
      <c r="AG56" s="397"/>
      <c r="AH56" s="395"/>
      <c r="AI56" s="395"/>
      <c r="AJ56" s="395"/>
      <c r="AK56" s="395"/>
      <c r="AL56" s="395"/>
      <c r="AM56" s="395"/>
      <c r="AN56" s="395"/>
      <c r="AO56" s="395"/>
      <c r="AP56" s="395"/>
      <c r="AQ56" s="395"/>
      <c r="AR56" s="395"/>
    </row>
    <row r="57" spans="1:44" x14ac:dyDescent="0.2">
      <c r="A57" s="377" t="s">
        <v>101</v>
      </c>
      <c r="B57" s="377" t="s">
        <v>102</v>
      </c>
      <c r="C57" s="378" t="s">
        <v>39</v>
      </c>
      <c r="D57" s="379" t="s">
        <v>299</v>
      </c>
      <c r="E57" s="396">
        <v>45239</v>
      </c>
      <c r="F57" s="396">
        <v>45253</v>
      </c>
      <c r="G57" s="396">
        <v>45344</v>
      </c>
      <c r="H57" s="399">
        <v>45372</v>
      </c>
      <c r="I57" s="396">
        <v>45379</v>
      </c>
      <c r="J57" s="373"/>
      <c r="K57" s="373"/>
      <c r="L57" s="373"/>
      <c r="M57" s="373"/>
      <c r="N57" s="374"/>
      <c r="O57" s="374"/>
      <c r="P57" s="374"/>
      <c r="Q57" s="374"/>
      <c r="R57" s="373"/>
      <c r="S57" s="373"/>
      <c r="T57" s="375"/>
      <c r="U57" s="375"/>
      <c r="V57" s="117">
        <v>55</v>
      </c>
      <c r="W57" s="60" t="s">
        <v>1587</v>
      </c>
      <c r="X57" s="60" t="s">
        <v>457</v>
      </c>
      <c r="Y57" s="45" t="s">
        <v>1588</v>
      </c>
      <c r="Z57" s="46" t="s">
        <v>1589</v>
      </c>
      <c r="AA57" s="395"/>
      <c r="AB57" s="397"/>
      <c r="AC57" s="397"/>
      <c r="AD57" s="397"/>
      <c r="AE57" s="397"/>
      <c r="AF57" s="397"/>
      <c r="AG57" s="397"/>
      <c r="AH57" s="397"/>
      <c r="AI57" s="395"/>
      <c r="AJ57" s="376">
        <v>45337</v>
      </c>
      <c r="AK57" s="395"/>
      <c r="AL57" s="395"/>
      <c r="AM57" s="395"/>
      <c r="AN57" s="395"/>
      <c r="AO57" s="395"/>
      <c r="AP57" s="395"/>
      <c r="AQ57" s="395"/>
      <c r="AR57" s="395"/>
    </row>
    <row r="58" spans="1:44" x14ac:dyDescent="0.2">
      <c r="A58" s="377" t="s">
        <v>1187</v>
      </c>
      <c r="B58" s="377" t="s">
        <v>1188</v>
      </c>
      <c r="C58" s="378" t="s">
        <v>38</v>
      </c>
      <c r="D58" s="379" t="s">
        <v>1189</v>
      </c>
      <c r="E58" s="396">
        <v>45253</v>
      </c>
      <c r="F58" s="374"/>
      <c r="G58" s="374"/>
      <c r="H58" s="374"/>
      <c r="I58" s="373"/>
      <c r="J58" s="373"/>
      <c r="K58" s="373"/>
      <c r="L58" s="373"/>
      <c r="M58" s="373"/>
      <c r="N58" s="374"/>
      <c r="O58" s="374"/>
      <c r="P58" s="374"/>
      <c r="Q58" s="374"/>
      <c r="R58" s="373"/>
      <c r="S58" s="373"/>
      <c r="T58" s="375"/>
      <c r="U58" s="375"/>
      <c r="V58" s="117">
        <v>56</v>
      </c>
      <c r="W58" s="60" t="s">
        <v>1595</v>
      </c>
      <c r="X58" s="60" t="s">
        <v>1596</v>
      </c>
      <c r="Y58" s="45" t="s">
        <v>42</v>
      </c>
      <c r="Z58" s="46" t="s">
        <v>1597</v>
      </c>
      <c r="AA58" s="395"/>
      <c r="AB58" s="397"/>
      <c r="AC58" s="397"/>
      <c r="AD58" s="397"/>
      <c r="AE58" s="397"/>
      <c r="AF58" s="397"/>
      <c r="AG58" s="397"/>
      <c r="AH58" s="397"/>
      <c r="AI58" s="232">
        <v>45365</v>
      </c>
      <c r="AJ58" s="376">
        <v>45337</v>
      </c>
      <c r="AK58" s="395"/>
      <c r="AL58" s="395"/>
      <c r="AM58" s="395"/>
      <c r="AN58" s="395"/>
      <c r="AO58" s="395"/>
      <c r="AP58" s="395"/>
      <c r="AQ58" s="395"/>
      <c r="AR58" s="395"/>
    </row>
    <row r="59" spans="1:44" x14ac:dyDescent="0.2">
      <c r="A59" s="377" t="s">
        <v>1083</v>
      </c>
      <c r="B59" s="377" t="s">
        <v>755</v>
      </c>
      <c r="C59" s="378" t="s">
        <v>71</v>
      </c>
      <c r="D59" s="379" t="s">
        <v>1084</v>
      </c>
      <c r="E59" s="396">
        <v>45246</v>
      </c>
      <c r="F59" s="396">
        <v>45260</v>
      </c>
      <c r="G59" s="396">
        <v>45344</v>
      </c>
      <c r="H59" s="396">
        <v>45379</v>
      </c>
      <c r="I59" s="373"/>
      <c r="J59" s="373"/>
      <c r="K59" s="373"/>
      <c r="L59" s="373"/>
      <c r="M59" s="373"/>
      <c r="N59" s="374"/>
      <c r="O59" s="374"/>
      <c r="P59" s="374"/>
      <c r="Q59" s="374"/>
      <c r="R59" s="373"/>
      <c r="S59" s="373"/>
      <c r="T59" s="375"/>
      <c r="U59" s="375"/>
      <c r="V59" s="117">
        <v>57</v>
      </c>
      <c r="W59" s="60" t="s">
        <v>1412</v>
      </c>
      <c r="X59" s="60" t="s">
        <v>1413</v>
      </c>
      <c r="Y59" s="45" t="s">
        <v>38</v>
      </c>
      <c r="Z59" s="46" t="s">
        <v>1414</v>
      </c>
      <c r="AA59" s="398">
        <v>45358</v>
      </c>
      <c r="AB59" s="396">
        <v>45344</v>
      </c>
      <c r="AC59" s="399">
        <v>45372</v>
      </c>
      <c r="AD59" s="396">
        <v>45379</v>
      </c>
      <c r="AE59" s="397"/>
      <c r="AF59" s="397"/>
      <c r="AG59" s="397"/>
      <c r="AH59" s="397"/>
      <c r="AI59" s="395"/>
      <c r="AJ59" s="395"/>
      <c r="AK59" s="395"/>
      <c r="AL59" s="395"/>
      <c r="AM59" s="395"/>
      <c r="AN59" s="395"/>
      <c r="AO59" s="395"/>
      <c r="AP59" s="395"/>
      <c r="AQ59" s="395"/>
      <c r="AR59" s="395"/>
    </row>
    <row r="60" spans="1:44" x14ac:dyDescent="0.2">
      <c r="A60" s="381" t="s">
        <v>1501</v>
      </c>
      <c r="B60" s="381" t="s">
        <v>72</v>
      </c>
      <c r="C60" s="383" t="s">
        <v>38</v>
      </c>
      <c r="D60" s="382" t="s">
        <v>1500</v>
      </c>
      <c r="E60" s="396">
        <v>45344</v>
      </c>
      <c r="F60" s="399">
        <v>45372</v>
      </c>
      <c r="G60" s="396">
        <v>45379</v>
      </c>
      <c r="H60" s="374"/>
      <c r="I60" s="374"/>
      <c r="J60" s="374"/>
      <c r="K60" s="374"/>
      <c r="L60" s="373"/>
      <c r="M60" s="373"/>
      <c r="N60" s="374"/>
      <c r="O60" s="374"/>
      <c r="P60" s="374"/>
      <c r="Q60" s="374"/>
      <c r="R60" s="373"/>
      <c r="S60" s="373"/>
      <c r="T60" s="375"/>
      <c r="U60" s="375"/>
      <c r="V60" s="117">
        <v>58</v>
      </c>
      <c r="W60" s="60" t="s">
        <v>1142</v>
      </c>
      <c r="X60" s="60" t="s">
        <v>1143</v>
      </c>
      <c r="Y60" s="33" t="s">
        <v>48</v>
      </c>
      <c r="Z60" s="46" t="s">
        <v>1144</v>
      </c>
      <c r="AA60" s="395"/>
      <c r="AB60" s="396">
        <v>45246</v>
      </c>
      <c r="AC60" s="372"/>
      <c r="AD60" s="372"/>
      <c r="AE60" s="401"/>
      <c r="AF60" s="397"/>
      <c r="AG60" s="397"/>
      <c r="AH60" s="395"/>
      <c r="AI60" s="395"/>
      <c r="AJ60" s="395"/>
      <c r="AK60" s="395"/>
      <c r="AL60" s="395"/>
      <c r="AM60" s="395"/>
      <c r="AN60" s="395"/>
      <c r="AO60" s="395"/>
      <c r="AP60" s="395"/>
      <c r="AQ60" s="395"/>
      <c r="AR60" s="395"/>
    </row>
    <row r="61" spans="1:44" x14ac:dyDescent="0.2">
      <c r="A61" s="377" t="s">
        <v>911</v>
      </c>
      <c r="B61" s="377" t="s">
        <v>912</v>
      </c>
      <c r="C61" s="378" t="s">
        <v>99</v>
      </c>
      <c r="D61" s="379" t="s">
        <v>913</v>
      </c>
      <c r="E61" s="396">
        <v>45246</v>
      </c>
      <c r="F61" s="396">
        <v>45344</v>
      </c>
      <c r="G61" s="399">
        <v>45372</v>
      </c>
      <c r="H61" s="374"/>
      <c r="I61" s="373"/>
      <c r="J61" s="373"/>
      <c r="K61" s="373"/>
      <c r="L61" s="373"/>
      <c r="M61" s="373"/>
      <c r="N61" s="374"/>
      <c r="O61" s="374"/>
      <c r="P61" s="374"/>
      <c r="Q61" s="374"/>
      <c r="R61" s="373"/>
      <c r="S61" s="373"/>
      <c r="T61" s="375"/>
      <c r="U61" s="375"/>
      <c r="V61" s="117">
        <v>59</v>
      </c>
      <c r="W61" s="36" t="s">
        <v>664</v>
      </c>
      <c r="X61" s="36" t="s">
        <v>663</v>
      </c>
      <c r="Y61" s="33" t="s">
        <v>40</v>
      </c>
      <c r="Z61" s="35" t="s">
        <v>662</v>
      </c>
      <c r="AA61" s="395"/>
      <c r="AB61" s="396">
        <v>45246</v>
      </c>
      <c r="AC61" s="396">
        <v>45260</v>
      </c>
      <c r="AD61" s="396">
        <v>45640</v>
      </c>
      <c r="AE61" s="396">
        <v>45344</v>
      </c>
      <c r="AF61" s="399">
        <v>45372</v>
      </c>
      <c r="AG61" s="397"/>
      <c r="AH61" s="395"/>
      <c r="AI61" s="395"/>
      <c r="AJ61" s="395"/>
      <c r="AK61" s="395"/>
      <c r="AL61" s="395"/>
      <c r="AM61" s="395"/>
      <c r="AN61" s="395"/>
      <c r="AO61" s="395"/>
      <c r="AP61" s="395"/>
      <c r="AQ61" s="395"/>
      <c r="AR61" s="395"/>
    </row>
    <row r="62" spans="1:44" x14ac:dyDescent="0.2">
      <c r="A62" s="381" t="s">
        <v>1627</v>
      </c>
      <c r="B62" s="381" t="s">
        <v>773</v>
      </c>
      <c r="C62" s="383" t="s">
        <v>48</v>
      </c>
      <c r="D62" s="382" t="s">
        <v>1628</v>
      </c>
      <c r="E62" s="399">
        <v>45372</v>
      </c>
      <c r="F62" s="181"/>
      <c r="G62" s="181"/>
      <c r="H62" s="374"/>
      <c r="I62" s="373"/>
      <c r="J62" s="373"/>
      <c r="K62" s="373"/>
      <c r="L62" s="373"/>
      <c r="M62" s="373"/>
      <c r="N62" s="374"/>
      <c r="O62" s="374"/>
      <c r="P62" s="374"/>
      <c r="Q62" s="374"/>
      <c r="R62" s="373"/>
      <c r="S62" s="373"/>
      <c r="T62" s="375"/>
      <c r="U62" s="375"/>
      <c r="V62" s="117">
        <v>60</v>
      </c>
      <c r="W62" s="36" t="s">
        <v>587</v>
      </c>
      <c r="X62" s="36" t="s">
        <v>586</v>
      </c>
      <c r="Y62" s="33" t="s">
        <v>48</v>
      </c>
      <c r="Z62" s="35" t="s">
        <v>585</v>
      </c>
      <c r="AA62" s="395"/>
      <c r="AB62" s="396">
        <v>45246</v>
      </c>
      <c r="AC62" s="396">
        <v>45260</v>
      </c>
      <c r="AD62" s="396">
        <v>45640</v>
      </c>
      <c r="AE62" s="396">
        <v>45344</v>
      </c>
      <c r="AF62" s="399">
        <v>45372</v>
      </c>
      <c r="AG62" s="396">
        <v>45379</v>
      </c>
      <c r="AH62" s="395"/>
      <c r="AI62" s="395"/>
      <c r="AJ62" s="395"/>
      <c r="AK62" s="395"/>
      <c r="AL62" s="395"/>
      <c r="AM62" s="395"/>
      <c r="AN62" s="395"/>
      <c r="AO62" s="395"/>
      <c r="AP62" s="395"/>
      <c r="AQ62" s="395"/>
      <c r="AR62" s="395"/>
    </row>
    <row r="63" spans="1:44" x14ac:dyDescent="0.2">
      <c r="A63" s="381" t="s">
        <v>1430</v>
      </c>
      <c r="B63" s="381" t="s">
        <v>1303</v>
      </c>
      <c r="C63" s="383" t="s">
        <v>38</v>
      </c>
      <c r="D63" s="382" t="s">
        <v>1431</v>
      </c>
      <c r="E63" s="396">
        <v>45344</v>
      </c>
      <c r="F63" s="399">
        <v>45372</v>
      </c>
      <c r="G63" s="374"/>
      <c r="H63" s="374"/>
      <c r="I63" s="374"/>
      <c r="J63" s="374"/>
      <c r="K63" s="374"/>
      <c r="L63" s="373"/>
      <c r="M63" s="373"/>
      <c r="N63" s="374"/>
      <c r="O63" s="374"/>
      <c r="P63" s="374"/>
      <c r="Q63" s="374"/>
      <c r="R63" s="373"/>
      <c r="S63" s="373"/>
      <c r="T63" s="375"/>
      <c r="U63" s="375"/>
      <c r="V63" s="117">
        <v>61</v>
      </c>
      <c r="W63" s="60" t="s">
        <v>1551</v>
      </c>
      <c r="X63" s="60" t="s">
        <v>1552</v>
      </c>
      <c r="Y63" s="45" t="s">
        <v>48</v>
      </c>
      <c r="Z63" s="46" t="s">
        <v>1553</v>
      </c>
      <c r="AA63" s="398">
        <v>45358</v>
      </c>
      <c r="AB63" s="399">
        <v>45365</v>
      </c>
      <c r="AC63" s="400"/>
      <c r="AD63" s="397"/>
      <c r="AE63" s="395"/>
      <c r="AF63" s="397"/>
      <c r="AG63" s="397"/>
      <c r="AH63" s="395"/>
      <c r="AI63" s="395"/>
      <c r="AJ63" s="395"/>
      <c r="AK63" s="395"/>
      <c r="AL63" s="395"/>
      <c r="AM63" s="395"/>
      <c r="AN63" s="395"/>
      <c r="AO63" s="395"/>
      <c r="AP63" s="395"/>
      <c r="AQ63" s="395"/>
      <c r="AR63" s="395"/>
    </row>
    <row r="64" spans="1:44" x14ac:dyDescent="0.2">
      <c r="A64" s="377" t="s">
        <v>781</v>
      </c>
      <c r="B64" s="377" t="s">
        <v>782</v>
      </c>
      <c r="C64" s="378" t="s">
        <v>48</v>
      </c>
      <c r="D64" s="379" t="s">
        <v>783</v>
      </c>
      <c r="E64" s="396">
        <v>45246</v>
      </c>
      <c r="F64" s="396">
        <v>45260</v>
      </c>
      <c r="G64" s="396">
        <v>45640</v>
      </c>
      <c r="H64" s="396">
        <v>45344</v>
      </c>
      <c r="I64" s="399">
        <v>45372</v>
      </c>
      <c r="J64" s="396">
        <v>45379</v>
      </c>
      <c r="K64" s="373"/>
      <c r="L64" s="373"/>
      <c r="M64" s="373"/>
      <c r="N64" s="374"/>
      <c r="O64" s="374"/>
      <c r="P64" s="374"/>
      <c r="Q64" s="374"/>
      <c r="R64" s="373"/>
      <c r="S64" s="373"/>
      <c r="T64" s="375"/>
      <c r="U64" s="375"/>
      <c r="V64" s="117">
        <v>62</v>
      </c>
      <c r="W64" s="60" t="s">
        <v>1468</v>
      </c>
      <c r="X64" s="60" t="s">
        <v>1467</v>
      </c>
      <c r="Y64" s="45" t="s">
        <v>38</v>
      </c>
      <c r="Z64" s="46" t="s">
        <v>1466</v>
      </c>
      <c r="AA64" s="398">
        <v>45358</v>
      </c>
      <c r="AB64" s="396">
        <v>45344</v>
      </c>
      <c r="AC64" s="399">
        <v>45372</v>
      </c>
      <c r="AD64" s="396">
        <v>45379</v>
      </c>
      <c r="AE64" s="397"/>
      <c r="AF64" s="397"/>
      <c r="AG64" s="397"/>
      <c r="AH64" s="395"/>
      <c r="AI64" s="395"/>
      <c r="AJ64" s="395"/>
      <c r="AK64" s="395"/>
      <c r="AL64" s="395"/>
      <c r="AM64" s="395"/>
      <c r="AN64" s="395"/>
      <c r="AO64" s="395"/>
      <c r="AP64" s="395"/>
      <c r="AQ64" s="395"/>
      <c r="AR64" s="395"/>
    </row>
    <row r="65" spans="1:44" x14ac:dyDescent="0.2">
      <c r="A65" s="381" t="s">
        <v>1499</v>
      </c>
      <c r="B65" s="381" t="s">
        <v>60</v>
      </c>
      <c r="C65" s="383" t="s">
        <v>38</v>
      </c>
      <c r="D65" s="382" t="s">
        <v>1498</v>
      </c>
      <c r="E65" s="396">
        <v>45344</v>
      </c>
      <c r="F65" s="399">
        <v>45372</v>
      </c>
      <c r="G65" s="374"/>
      <c r="H65" s="374"/>
      <c r="I65" s="374"/>
      <c r="J65" s="374"/>
      <c r="K65" s="374"/>
      <c r="L65" s="373"/>
      <c r="M65" s="373"/>
      <c r="N65" s="374"/>
      <c r="O65" s="374"/>
      <c r="P65" s="374"/>
      <c r="Q65" s="374"/>
      <c r="R65" s="373"/>
      <c r="S65" s="373"/>
      <c r="T65" s="375"/>
      <c r="U65" s="375"/>
      <c r="V65" s="117">
        <v>63</v>
      </c>
      <c r="W65" s="36" t="s">
        <v>510</v>
      </c>
      <c r="X65" s="36" t="s">
        <v>509</v>
      </c>
      <c r="Y65" s="33" t="s">
        <v>99</v>
      </c>
      <c r="Z65" s="35" t="s">
        <v>508</v>
      </c>
      <c r="AA65" s="395"/>
      <c r="AB65" s="396">
        <v>45260</v>
      </c>
      <c r="AC65" s="396">
        <v>45344</v>
      </c>
      <c r="AD65" s="372"/>
      <c r="AE65" s="395"/>
      <c r="AF65" s="397"/>
      <c r="AG65" s="397"/>
      <c r="AH65" s="395"/>
      <c r="AI65" s="395"/>
      <c r="AJ65" s="395"/>
      <c r="AK65" s="395"/>
      <c r="AL65" s="395"/>
      <c r="AM65" s="395"/>
      <c r="AN65" s="395"/>
      <c r="AO65" s="395"/>
      <c r="AP65" s="395"/>
      <c r="AQ65" s="395"/>
      <c r="AR65" s="395"/>
    </row>
    <row r="66" spans="1:44" x14ac:dyDescent="0.2">
      <c r="A66" s="377" t="s">
        <v>1088</v>
      </c>
      <c r="B66" s="377" t="s">
        <v>1089</v>
      </c>
      <c r="C66" s="378" t="s">
        <v>71</v>
      </c>
      <c r="D66" s="379" t="s">
        <v>1090</v>
      </c>
      <c r="E66" s="396">
        <v>45246</v>
      </c>
      <c r="F66" s="396">
        <v>45260</v>
      </c>
      <c r="G66" s="396">
        <v>45640</v>
      </c>
      <c r="H66" s="396">
        <v>45344</v>
      </c>
      <c r="I66" s="399">
        <v>45372</v>
      </c>
      <c r="J66" s="373"/>
      <c r="K66" s="373"/>
      <c r="L66" s="373"/>
      <c r="M66" s="373"/>
      <c r="N66" s="374"/>
      <c r="O66" s="374"/>
      <c r="P66" s="374"/>
      <c r="Q66" s="374"/>
      <c r="R66" s="373"/>
      <c r="S66" s="373"/>
      <c r="T66" s="375"/>
      <c r="U66" s="375"/>
      <c r="V66" s="117">
        <v>64</v>
      </c>
      <c r="W66" s="60" t="s">
        <v>1135</v>
      </c>
      <c r="X66" s="60" t="s">
        <v>1145</v>
      </c>
      <c r="Y66" s="45" t="s">
        <v>544</v>
      </c>
      <c r="Z66" s="46" t="s">
        <v>1146</v>
      </c>
      <c r="AA66" s="395"/>
      <c r="AB66" s="396">
        <v>45246</v>
      </c>
      <c r="AC66" s="372"/>
      <c r="AD66" s="372"/>
      <c r="AE66" s="395"/>
      <c r="AF66" s="395"/>
      <c r="AG66" s="395"/>
      <c r="AH66" s="395"/>
      <c r="AI66" s="395"/>
      <c r="AJ66" s="395"/>
      <c r="AK66" s="395"/>
      <c r="AL66" s="395"/>
      <c r="AM66" s="395"/>
      <c r="AN66" s="395"/>
      <c r="AO66" s="395"/>
      <c r="AP66" s="395"/>
      <c r="AQ66" s="395"/>
      <c r="AR66" s="395"/>
    </row>
    <row r="67" spans="1:44" x14ac:dyDescent="0.2">
      <c r="A67" s="377" t="s">
        <v>784</v>
      </c>
      <c r="B67" s="377" t="s">
        <v>785</v>
      </c>
      <c r="C67" s="378" t="s">
        <v>48</v>
      </c>
      <c r="D67" s="379" t="s">
        <v>786</v>
      </c>
      <c r="E67" s="396">
        <v>45246</v>
      </c>
      <c r="F67" s="396">
        <v>45260</v>
      </c>
      <c r="G67" s="181"/>
      <c r="H67" s="374"/>
      <c r="I67" s="373"/>
      <c r="J67" s="373"/>
      <c r="K67" s="373"/>
      <c r="L67" s="373"/>
      <c r="M67" s="373"/>
      <c r="N67" s="374"/>
      <c r="O67" s="374"/>
      <c r="P67" s="374"/>
      <c r="Q67" s="374"/>
      <c r="R67" s="373"/>
      <c r="S67" s="373"/>
      <c r="T67" s="375"/>
      <c r="U67" s="375"/>
      <c r="V67" s="117">
        <v>65</v>
      </c>
      <c r="W67" s="36" t="s">
        <v>1462</v>
      </c>
      <c r="X67" s="36" t="s">
        <v>411</v>
      </c>
      <c r="Y67" s="33" t="s">
        <v>635</v>
      </c>
      <c r="Z67" s="35" t="s">
        <v>1461</v>
      </c>
      <c r="AA67" s="395"/>
      <c r="AB67" s="396">
        <v>45337</v>
      </c>
      <c r="AC67" s="399">
        <v>45340</v>
      </c>
      <c r="AD67" s="397"/>
      <c r="AE67" s="395"/>
      <c r="AF67" s="395"/>
      <c r="AG67" s="395"/>
      <c r="AH67" s="395"/>
      <c r="AI67" s="395"/>
      <c r="AJ67" s="395"/>
      <c r="AK67" s="395"/>
      <c r="AL67" s="395"/>
      <c r="AM67" s="395"/>
      <c r="AN67" s="395"/>
      <c r="AO67" s="395"/>
      <c r="AP67" s="395"/>
      <c r="AQ67" s="395"/>
      <c r="AR67" s="395"/>
    </row>
    <row r="68" spans="1:44" x14ac:dyDescent="0.2">
      <c r="A68" s="377" t="s">
        <v>682</v>
      </c>
      <c r="B68" s="377" t="s">
        <v>683</v>
      </c>
      <c r="C68" s="378" t="s">
        <v>40</v>
      </c>
      <c r="D68" s="384" t="s">
        <v>684</v>
      </c>
      <c r="E68" s="396">
        <v>45246</v>
      </c>
      <c r="F68" s="396">
        <v>45260</v>
      </c>
      <c r="G68" s="396">
        <v>45640</v>
      </c>
      <c r="H68" s="374"/>
      <c r="I68" s="373"/>
      <c r="J68" s="373"/>
      <c r="K68" s="373"/>
      <c r="L68" s="373"/>
      <c r="M68" s="373"/>
      <c r="N68" s="374"/>
      <c r="O68" s="374"/>
      <c r="P68" s="374"/>
      <c r="Q68" s="374"/>
      <c r="R68" s="373"/>
      <c r="S68" s="373"/>
      <c r="T68" s="375"/>
      <c r="U68" s="375"/>
      <c r="V68" s="117">
        <v>66</v>
      </c>
      <c r="W68" s="36" t="s">
        <v>77</v>
      </c>
      <c r="X68" s="36" t="s">
        <v>43</v>
      </c>
      <c r="Y68" s="33" t="s">
        <v>71</v>
      </c>
      <c r="Z68" s="35" t="s">
        <v>265</v>
      </c>
      <c r="AA68" s="398">
        <v>45358</v>
      </c>
      <c r="AB68" s="396">
        <v>45239</v>
      </c>
      <c r="AC68" s="396">
        <v>45253</v>
      </c>
      <c r="AD68" s="396">
        <v>45640</v>
      </c>
      <c r="AE68" s="396">
        <v>45337</v>
      </c>
      <c r="AF68" s="399">
        <v>45340</v>
      </c>
      <c r="AG68" s="395"/>
      <c r="AH68" s="395"/>
      <c r="AI68" s="395"/>
      <c r="AJ68" s="395"/>
      <c r="AK68" s="395"/>
      <c r="AL68" s="395"/>
      <c r="AM68" s="395"/>
      <c r="AN68" s="395"/>
      <c r="AO68" s="395"/>
      <c r="AP68" s="395"/>
      <c r="AQ68" s="395"/>
      <c r="AR68" s="395"/>
    </row>
    <row r="69" spans="1:44" x14ac:dyDescent="0.2">
      <c r="A69" s="377" t="s">
        <v>94</v>
      </c>
      <c r="B69" s="377" t="s">
        <v>95</v>
      </c>
      <c r="C69" s="378" t="s">
        <v>71</v>
      </c>
      <c r="D69" s="379" t="s">
        <v>300</v>
      </c>
      <c r="E69" s="396">
        <v>45239</v>
      </c>
      <c r="F69" s="396">
        <v>45253</v>
      </c>
      <c r="G69" s="396">
        <v>45337</v>
      </c>
      <c r="H69" s="399">
        <v>45340</v>
      </c>
      <c r="I69" s="399">
        <v>45365</v>
      </c>
      <c r="J69" s="373"/>
      <c r="K69" s="373"/>
      <c r="L69" s="373"/>
      <c r="M69" s="373"/>
      <c r="N69" s="374"/>
      <c r="O69" s="374"/>
      <c r="P69" s="374"/>
      <c r="Q69" s="374"/>
      <c r="R69" s="373"/>
      <c r="S69" s="373"/>
      <c r="T69" s="375"/>
      <c r="U69" s="375"/>
      <c r="V69" s="117">
        <v>67</v>
      </c>
      <c r="W69" s="36" t="s">
        <v>266</v>
      </c>
      <c r="X69" s="36" t="s">
        <v>144</v>
      </c>
      <c r="Y69" s="33" t="s">
        <v>99</v>
      </c>
      <c r="Z69" s="35" t="s">
        <v>267</v>
      </c>
      <c r="AA69" s="395"/>
      <c r="AB69" s="396">
        <v>45239</v>
      </c>
      <c r="AC69" s="396">
        <v>45253</v>
      </c>
      <c r="AD69" s="396">
        <v>45640</v>
      </c>
      <c r="AE69" s="396">
        <v>45337</v>
      </c>
      <c r="AF69" s="399">
        <v>45340</v>
      </c>
      <c r="AG69" s="399">
        <v>45365</v>
      </c>
      <c r="AH69" s="396">
        <v>45379</v>
      </c>
      <c r="AI69" s="395"/>
      <c r="AJ69" s="395"/>
      <c r="AK69" s="233">
        <v>45633</v>
      </c>
      <c r="AL69" s="395"/>
      <c r="AM69" s="233">
        <v>45330</v>
      </c>
      <c r="AN69" s="395"/>
      <c r="AO69" s="395"/>
      <c r="AP69" s="395"/>
      <c r="AQ69" s="395"/>
      <c r="AR69" s="395"/>
    </row>
    <row r="70" spans="1:44" x14ac:dyDescent="0.2">
      <c r="A70" s="377" t="s">
        <v>932</v>
      </c>
      <c r="B70" s="377" t="s">
        <v>58</v>
      </c>
      <c r="C70" s="378" t="s">
        <v>75</v>
      </c>
      <c r="D70" s="379" t="s">
        <v>225</v>
      </c>
      <c r="E70" s="396">
        <v>45239</v>
      </c>
      <c r="F70" s="396">
        <v>45253</v>
      </c>
      <c r="G70" s="396">
        <v>45337</v>
      </c>
      <c r="H70" s="399">
        <v>45340</v>
      </c>
      <c r="I70" s="399">
        <v>45365</v>
      </c>
      <c r="J70" s="396">
        <v>45379</v>
      </c>
      <c r="K70" s="373"/>
      <c r="L70" s="373"/>
      <c r="M70" s="373"/>
      <c r="N70" s="374"/>
      <c r="O70" s="374"/>
      <c r="P70" s="374"/>
      <c r="Q70" s="374"/>
      <c r="R70" s="373"/>
      <c r="S70" s="373"/>
      <c r="T70" s="375"/>
      <c r="U70" s="375"/>
      <c r="V70" s="117">
        <v>68</v>
      </c>
      <c r="W70" s="36" t="s">
        <v>584</v>
      </c>
      <c r="X70" s="36" t="s">
        <v>583</v>
      </c>
      <c r="Y70" s="33" t="s">
        <v>48</v>
      </c>
      <c r="Z70" s="35" t="s">
        <v>582</v>
      </c>
      <c r="AA70" s="400"/>
      <c r="AB70" s="396">
        <v>45246</v>
      </c>
      <c r="AC70" s="372"/>
      <c r="AD70" s="372"/>
      <c r="AE70" s="395"/>
      <c r="AF70" s="395"/>
      <c r="AG70" s="395"/>
      <c r="AH70" s="395"/>
      <c r="AI70" s="395"/>
      <c r="AJ70" s="395"/>
      <c r="AK70" s="395"/>
      <c r="AL70" s="395"/>
      <c r="AM70" s="395"/>
      <c r="AN70" s="395"/>
      <c r="AO70" s="395"/>
      <c r="AP70" s="395"/>
      <c r="AQ70" s="395"/>
      <c r="AR70" s="395"/>
    </row>
    <row r="71" spans="1:44" x14ac:dyDescent="0.2">
      <c r="A71" s="377" t="s">
        <v>724</v>
      </c>
      <c r="B71" s="381" t="s">
        <v>725</v>
      </c>
      <c r="C71" s="383" t="s">
        <v>41</v>
      </c>
      <c r="D71" s="382" t="s">
        <v>726</v>
      </c>
      <c r="E71" s="396">
        <v>45246</v>
      </c>
      <c r="F71" s="181"/>
      <c r="G71" s="181"/>
      <c r="H71" s="374"/>
      <c r="I71" s="373"/>
      <c r="J71" s="373"/>
      <c r="K71" s="373"/>
      <c r="L71" s="373"/>
      <c r="M71" s="373"/>
      <c r="N71" s="374"/>
      <c r="O71" s="374"/>
      <c r="P71" s="374"/>
      <c r="Q71" s="374"/>
      <c r="R71" s="373"/>
      <c r="S71" s="373"/>
      <c r="T71" s="375"/>
      <c r="U71" s="375"/>
      <c r="V71" s="117">
        <v>69</v>
      </c>
      <c r="W71" s="60" t="s">
        <v>1471</v>
      </c>
      <c r="X71" s="60" t="s">
        <v>1470</v>
      </c>
      <c r="Y71" s="45" t="s">
        <v>38</v>
      </c>
      <c r="Z71" s="46" t="s">
        <v>1469</v>
      </c>
      <c r="AA71" s="400"/>
      <c r="AB71" s="396">
        <v>45344</v>
      </c>
      <c r="AC71" s="399">
        <v>45372</v>
      </c>
      <c r="AD71" s="397"/>
      <c r="AE71" s="395"/>
      <c r="AF71" s="397"/>
      <c r="AG71" s="397"/>
      <c r="AH71" s="395"/>
      <c r="AI71" s="395"/>
      <c r="AJ71" s="395"/>
      <c r="AK71" s="395"/>
      <c r="AL71" s="395"/>
      <c r="AM71" s="395"/>
      <c r="AN71" s="395"/>
      <c r="AO71" s="395"/>
      <c r="AP71" s="395"/>
      <c r="AQ71" s="395"/>
      <c r="AR71" s="395"/>
    </row>
    <row r="72" spans="1:44" x14ac:dyDescent="0.2">
      <c r="A72" s="377" t="s">
        <v>787</v>
      </c>
      <c r="B72" s="377" t="s">
        <v>788</v>
      </c>
      <c r="C72" s="378" t="s">
        <v>48</v>
      </c>
      <c r="D72" s="379" t="s">
        <v>789</v>
      </c>
      <c r="E72" s="396">
        <v>45246</v>
      </c>
      <c r="F72" s="396">
        <v>45260</v>
      </c>
      <c r="G72" s="396">
        <v>45640</v>
      </c>
      <c r="H72" s="396">
        <v>45337</v>
      </c>
      <c r="I72" s="396">
        <v>45344</v>
      </c>
      <c r="J72" s="399">
        <v>45365</v>
      </c>
      <c r="K72" s="396">
        <v>45379</v>
      </c>
      <c r="L72" s="373"/>
      <c r="M72" s="373"/>
      <c r="N72" s="224">
        <v>45633</v>
      </c>
      <c r="O72" s="374"/>
      <c r="P72" s="374"/>
      <c r="Q72" s="374"/>
      <c r="R72" s="373"/>
      <c r="S72" s="373"/>
      <c r="T72" s="375"/>
      <c r="U72" s="375"/>
      <c r="V72" s="117">
        <v>70</v>
      </c>
      <c r="W72" s="36" t="s">
        <v>1444</v>
      </c>
      <c r="X72" s="36" t="s">
        <v>1445</v>
      </c>
      <c r="Y72" s="33" t="s">
        <v>71</v>
      </c>
      <c r="Z72" s="35" t="s">
        <v>1446</v>
      </c>
      <c r="AA72" s="398">
        <v>45358</v>
      </c>
      <c r="AB72" s="396">
        <v>45337</v>
      </c>
      <c r="AC72" s="399">
        <v>45340</v>
      </c>
      <c r="AD72" s="399">
        <v>45365</v>
      </c>
      <c r="AE72" s="395"/>
      <c r="AF72" s="397"/>
      <c r="AG72" s="397"/>
      <c r="AH72" s="395"/>
      <c r="AI72" s="395"/>
      <c r="AJ72" s="395"/>
      <c r="AK72" s="395"/>
      <c r="AL72" s="395"/>
      <c r="AM72" s="233">
        <v>45330</v>
      </c>
      <c r="AN72" s="395"/>
      <c r="AO72" s="395"/>
      <c r="AP72" s="395"/>
      <c r="AQ72" s="395"/>
      <c r="AR72" s="395"/>
    </row>
    <row r="73" spans="1:44" x14ac:dyDescent="0.2">
      <c r="A73" s="377" t="s">
        <v>103</v>
      </c>
      <c r="B73" s="377" t="s">
        <v>84</v>
      </c>
      <c r="C73" s="378" t="s">
        <v>100</v>
      </c>
      <c r="D73" s="379" t="s">
        <v>301</v>
      </c>
      <c r="E73" s="396">
        <v>45239</v>
      </c>
      <c r="F73" s="396">
        <v>45253</v>
      </c>
      <c r="G73" s="396">
        <v>45640</v>
      </c>
      <c r="H73" s="374"/>
      <c r="I73" s="373"/>
      <c r="J73" s="373"/>
      <c r="K73" s="373"/>
      <c r="L73" s="373"/>
      <c r="M73" s="373"/>
      <c r="N73" s="374"/>
      <c r="O73" s="374"/>
      <c r="P73" s="374"/>
      <c r="Q73" s="374"/>
      <c r="R73" s="373"/>
      <c r="S73" s="373"/>
      <c r="T73" s="375"/>
      <c r="U73" s="375"/>
      <c r="V73" s="117">
        <v>71</v>
      </c>
      <c r="W73" s="36" t="s">
        <v>203</v>
      </c>
      <c r="X73" s="36" t="s">
        <v>81</v>
      </c>
      <c r="Y73" s="33" t="s">
        <v>54</v>
      </c>
      <c r="Z73" s="35" t="s">
        <v>204</v>
      </c>
      <c r="AA73" s="398">
        <v>45358</v>
      </c>
      <c r="AB73" s="396">
        <v>45239</v>
      </c>
      <c r="AC73" s="396">
        <v>45253</v>
      </c>
      <c r="AD73" s="396">
        <v>45640</v>
      </c>
      <c r="AE73" s="396">
        <v>45337</v>
      </c>
      <c r="AF73" s="399">
        <v>45340</v>
      </c>
      <c r="AG73" s="399">
        <v>45365</v>
      </c>
      <c r="AH73" s="395"/>
      <c r="AI73" s="395"/>
      <c r="AJ73" s="395"/>
      <c r="AK73" s="233">
        <v>45633</v>
      </c>
      <c r="AL73" s="395"/>
      <c r="AM73" s="233">
        <v>45330</v>
      </c>
      <c r="AN73" s="395"/>
      <c r="AO73" s="395"/>
      <c r="AP73" s="395"/>
      <c r="AQ73" s="395"/>
      <c r="AR73" s="395"/>
    </row>
    <row r="74" spans="1:44" x14ac:dyDescent="0.2">
      <c r="A74" s="377" t="s">
        <v>1091</v>
      </c>
      <c r="B74" s="377" t="s">
        <v>102</v>
      </c>
      <c r="C74" s="378" t="s">
        <v>71</v>
      </c>
      <c r="D74" s="379" t="s">
        <v>1092</v>
      </c>
      <c r="E74" s="396">
        <v>45246</v>
      </c>
      <c r="F74" s="396">
        <v>45260</v>
      </c>
      <c r="G74" s="396">
        <v>45640</v>
      </c>
      <c r="H74" s="396">
        <v>45344</v>
      </c>
      <c r="I74" s="399">
        <v>45372</v>
      </c>
      <c r="J74" s="396">
        <v>45379</v>
      </c>
      <c r="K74" s="373"/>
      <c r="L74" s="373"/>
      <c r="M74" s="373"/>
      <c r="N74" s="374"/>
      <c r="O74" s="374"/>
      <c r="P74" s="374"/>
      <c r="Q74" s="374"/>
      <c r="R74" s="373"/>
      <c r="S74" s="373"/>
      <c r="T74" s="375"/>
      <c r="U74" s="375"/>
      <c r="V74" s="117">
        <v>72</v>
      </c>
      <c r="W74" s="36" t="s">
        <v>525</v>
      </c>
      <c r="X74" s="36" t="s">
        <v>524</v>
      </c>
      <c r="Y74" s="33" t="s">
        <v>517</v>
      </c>
      <c r="Z74" s="35" t="s">
        <v>523</v>
      </c>
      <c r="AA74" s="400"/>
      <c r="AB74" s="396">
        <v>45260</v>
      </c>
      <c r="AC74" s="396">
        <v>45253</v>
      </c>
      <c r="AD74" s="372"/>
      <c r="AE74" s="402"/>
      <c r="AF74" s="395"/>
      <c r="AG74" s="395"/>
      <c r="AH74" s="397"/>
      <c r="AI74" s="395"/>
      <c r="AJ74" s="395"/>
      <c r="AK74" s="395"/>
      <c r="AL74" s="395"/>
      <c r="AM74" s="395"/>
      <c r="AN74" s="395"/>
      <c r="AO74" s="395"/>
      <c r="AP74" s="395"/>
      <c r="AQ74" s="395"/>
      <c r="AR74" s="395"/>
    </row>
    <row r="75" spans="1:44" x14ac:dyDescent="0.2">
      <c r="A75" s="381" t="s">
        <v>967</v>
      </c>
      <c r="B75" s="381" t="s">
        <v>22</v>
      </c>
      <c r="C75" s="383" t="s">
        <v>25</v>
      </c>
      <c r="D75" s="382" t="s">
        <v>968</v>
      </c>
      <c r="E75" s="399">
        <v>45372</v>
      </c>
      <c r="F75" s="181"/>
      <c r="G75" s="181"/>
      <c r="H75" s="374"/>
      <c r="I75" s="373"/>
      <c r="J75" s="373"/>
      <c r="K75" s="373"/>
      <c r="L75" s="373"/>
      <c r="M75" s="373"/>
      <c r="N75" s="374"/>
      <c r="O75" s="374"/>
      <c r="P75" s="374"/>
      <c r="Q75" s="374"/>
      <c r="R75" s="373"/>
      <c r="S75" s="373"/>
      <c r="T75" s="375"/>
      <c r="U75" s="375"/>
      <c r="V75" s="117">
        <v>73</v>
      </c>
      <c r="W75" s="36" t="s">
        <v>624</v>
      </c>
      <c r="X75" s="36" t="s">
        <v>623</v>
      </c>
      <c r="Y75" s="33" t="s">
        <v>39</v>
      </c>
      <c r="Z75" s="35" t="s">
        <v>622</v>
      </c>
      <c r="AA75" s="400"/>
      <c r="AB75" s="396">
        <v>45246</v>
      </c>
      <c r="AC75" s="396">
        <v>45260</v>
      </c>
      <c r="AD75" s="396">
        <v>45640</v>
      </c>
      <c r="AE75" s="396">
        <v>45344</v>
      </c>
      <c r="AF75" s="399">
        <v>45372</v>
      </c>
      <c r="AG75" s="397"/>
      <c r="AH75" s="395"/>
      <c r="AI75" s="395"/>
      <c r="AJ75" s="395"/>
      <c r="AK75" s="395"/>
      <c r="AL75" s="395"/>
      <c r="AM75" s="395"/>
      <c r="AN75" s="395"/>
      <c r="AO75" s="395"/>
      <c r="AP75" s="395"/>
      <c r="AQ75" s="395"/>
      <c r="AR75" s="395"/>
    </row>
    <row r="76" spans="1:44" x14ac:dyDescent="0.2">
      <c r="A76" s="377" t="s">
        <v>1435</v>
      </c>
      <c r="B76" s="377" t="s">
        <v>949</v>
      </c>
      <c r="C76" s="378" t="s">
        <v>99</v>
      </c>
      <c r="D76" s="379" t="s">
        <v>1436</v>
      </c>
      <c r="E76" s="396">
        <v>45337</v>
      </c>
      <c r="F76" s="399">
        <v>45340</v>
      </c>
      <c r="G76" s="404"/>
      <c r="H76" s="374"/>
      <c r="I76" s="373"/>
      <c r="J76" s="373"/>
      <c r="K76" s="373"/>
      <c r="L76" s="373"/>
      <c r="M76" s="373"/>
      <c r="N76" s="374"/>
      <c r="O76" s="374"/>
      <c r="P76" s="224">
        <v>45330</v>
      </c>
      <c r="Q76" s="374"/>
      <c r="R76" s="373"/>
      <c r="S76" s="373"/>
      <c r="T76" s="375"/>
      <c r="U76" s="375"/>
      <c r="V76" s="117">
        <v>74</v>
      </c>
      <c r="W76" s="36" t="s">
        <v>656</v>
      </c>
      <c r="X76" s="36" t="s">
        <v>655</v>
      </c>
      <c r="Y76" s="33" t="s">
        <v>635</v>
      </c>
      <c r="Z76" s="35" t="s">
        <v>654</v>
      </c>
      <c r="AA76" s="400"/>
      <c r="AB76" s="400"/>
      <c r="AC76" s="400"/>
      <c r="AD76" s="400"/>
      <c r="AE76" s="400"/>
      <c r="AF76" s="400"/>
      <c r="AG76" s="400"/>
      <c r="AH76" s="400"/>
      <c r="AI76" s="400"/>
      <c r="AJ76" s="400"/>
      <c r="AK76" s="395"/>
      <c r="AL76" s="233">
        <v>44909</v>
      </c>
      <c r="AM76" s="395"/>
      <c r="AN76" s="395"/>
      <c r="AO76" s="395"/>
      <c r="AP76" s="395"/>
      <c r="AQ76" s="395"/>
      <c r="AR76" s="395"/>
    </row>
    <row r="77" spans="1:44" x14ac:dyDescent="0.2">
      <c r="A77" s="377" t="s">
        <v>302</v>
      </c>
      <c r="B77" s="377" t="s">
        <v>22</v>
      </c>
      <c r="C77" s="378" t="s">
        <v>100</v>
      </c>
      <c r="D77" s="379" t="s">
        <v>303</v>
      </c>
      <c r="E77" s="396">
        <v>45239</v>
      </c>
      <c r="F77" s="396">
        <v>45253</v>
      </c>
      <c r="G77" s="396">
        <v>45260</v>
      </c>
      <c r="H77" s="399">
        <v>45365</v>
      </c>
      <c r="I77" s="373"/>
      <c r="J77" s="373"/>
      <c r="K77" s="373"/>
      <c r="L77" s="373"/>
      <c r="M77" s="373"/>
      <c r="N77" s="374"/>
      <c r="O77" s="374"/>
      <c r="P77" s="374"/>
      <c r="Q77" s="374"/>
      <c r="R77" s="373"/>
      <c r="S77" s="373"/>
      <c r="T77" s="375"/>
      <c r="U77" s="375"/>
      <c r="V77" s="117">
        <v>75</v>
      </c>
      <c r="W77" s="247" t="s">
        <v>581</v>
      </c>
      <c r="X77" s="247" t="s">
        <v>580</v>
      </c>
      <c r="Y77" s="45" t="s">
        <v>48</v>
      </c>
      <c r="Z77" s="46" t="s">
        <v>579</v>
      </c>
      <c r="AA77" s="400"/>
      <c r="AB77" s="396">
        <v>45246</v>
      </c>
      <c r="AC77" s="396">
        <v>45260</v>
      </c>
      <c r="AD77" s="372"/>
      <c r="AE77" s="395"/>
      <c r="AF77" s="395"/>
      <c r="AG77" s="395"/>
      <c r="AH77" s="395"/>
      <c r="AI77" s="395"/>
      <c r="AJ77" s="395"/>
      <c r="AK77" s="395"/>
      <c r="AL77" s="395"/>
      <c r="AM77" s="395"/>
      <c r="AN77" s="395"/>
      <c r="AO77" s="395"/>
      <c r="AP77" s="395"/>
      <c r="AQ77" s="395"/>
      <c r="AR77" s="395"/>
    </row>
    <row r="78" spans="1:44" x14ac:dyDescent="0.2">
      <c r="A78" s="381" t="s">
        <v>1505</v>
      </c>
      <c r="B78" s="381" t="s">
        <v>72</v>
      </c>
      <c r="C78" s="383" t="s">
        <v>38</v>
      </c>
      <c r="D78" s="382" t="s">
        <v>1504</v>
      </c>
      <c r="E78" s="396">
        <v>45344</v>
      </c>
      <c r="F78" s="399">
        <v>45372</v>
      </c>
      <c r="G78" s="396">
        <v>45379</v>
      </c>
      <c r="H78" s="374"/>
      <c r="I78" s="374"/>
      <c r="J78" s="374"/>
      <c r="K78" s="374"/>
      <c r="L78" s="373"/>
      <c r="M78" s="373"/>
      <c r="N78" s="374"/>
      <c r="O78" s="374"/>
      <c r="P78" s="374"/>
      <c r="Q78" s="374"/>
      <c r="R78" s="373"/>
      <c r="S78" s="373"/>
      <c r="T78" s="375"/>
      <c r="U78" s="375"/>
      <c r="V78" s="117">
        <v>76</v>
      </c>
      <c r="W78" s="36" t="s">
        <v>141</v>
      </c>
      <c r="X78" s="36" t="s">
        <v>44</v>
      </c>
      <c r="Y78" s="33" t="s">
        <v>42</v>
      </c>
      <c r="Z78" s="35" t="s">
        <v>268</v>
      </c>
      <c r="AA78" s="400"/>
      <c r="AB78" s="396">
        <v>45239</v>
      </c>
      <c r="AC78" s="396">
        <v>45253</v>
      </c>
      <c r="AD78" s="396">
        <v>45344</v>
      </c>
      <c r="AE78" s="399">
        <v>45372</v>
      </c>
      <c r="AF78" s="396">
        <v>45379</v>
      </c>
      <c r="AG78" s="397"/>
      <c r="AH78" s="395"/>
      <c r="AI78" s="395"/>
      <c r="AJ78" s="395"/>
      <c r="AK78" s="395"/>
      <c r="AL78" s="395"/>
      <c r="AM78" s="395"/>
      <c r="AN78" s="395"/>
      <c r="AO78" s="395"/>
      <c r="AP78" s="395"/>
      <c r="AQ78" s="395"/>
      <c r="AR78" s="395"/>
    </row>
    <row r="79" spans="1:44" x14ac:dyDescent="0.2">
      <c r="A79" s="381" t="s">
        <v>1525</v>
      </c>
      <c r="B79" s="381" t="s">
        <v>1524</v>
      </c>
      <c r="C79" s="383" t="s">
        <v>39</v>
      </c>
      <c r="D79" s="382" t="s">
        <v>1523</v>
      </c>
      <c r="E79" s="396">
        <v>45344</v>
      </c>
      <c r="F79" s="374"/>
      <c r="G79" s="374"/>
      <c r="H79" s="374"/>
      <c r="I79" s="374"/>
      <c r="J79" s="374"/>
      <c r="K79" s="374"/>
      <c r="L79" s="373"/>
      <c r="M79" s="373"/>
      <c r="N79" s="374"/>
      <c r="O79" s="374"/>
      <c r="P79" s="374"/>
      <c r="Q79" s="374"/>
      <c r="R79" s="373"/>
      <c r="S79" s="373"/>
      <c r="T79" s="375"/>
      <c r="U79" s="375"/>
      <c r="V79" s="117">
        <v>77</v>
      </c>
      <c r="W79" s="36" t="s">
        <v>578</v>
      </c>
      <c r="X79" s="36" t="s">
        <v>577</v>
      </c>
      <c r="Y79" s="33" t="s">
        <v>48</v>
      </c>
      <c r="Z79" s="35" t="s">
        <v>576</v>
      </c>
      <c r="AA79" s="400"/>
      <c r="AB79" s="396">
        <v>45246</v>
      </c>
      <c r="AC79" s="396">
        <v>45260</v>
      </c>
      <c r="AD79" s="372"/>
      <c r="AE79" s="395"/>
      <c r="AF79" s="395"/>
      <c r="AG79" s="395"/>
      <c r="AH79" s="395"/>
      <c r="AI79" s="395"/>
      <c r="AJ79" s="395"/>
      <c r="AK79" s="395"/>
      <c r="AL79" s="395"/>
      <c r="AM79" s="395"/>
      <c r="AN79" s="395"/>
      <c r="AO79" s="395"/>
      <c r="AP79" s="395"/>
      <c r="AQ79" s="395"/>
      <c r="AR79" s="395"/>
    </row>
    <row r="80" spans="1:44" x14ac:dyDescent="0.2">
      <c r="A80" s="377" t="s">
        <v>735</v>
      </c>
      <c r="B80" s="377" t="s">
        <v>28</v>
      </c>
      <c r="C80" s="378" t="s">
        <v>39</v>
      </c>
      <c r="D80" s="379" t="s">
        <v>736</v>
      </c>
      <c r="E80" s="396">
        <v>45246</v>
      </c>
      <c r="F80" s="396">
        <v>45260</v>
      </c>
      <c r="G80" s="396">
        <v>45344</v>
      </c>
      <c r="H80" s="399">
        <v>45372</v>
      </c>
      <c r="I80" s="373"/>
      <c r="J80" s="373"/>
      <c r="K80" s="373"/>
      <c r="L80" s="373"/>
      <c r="M80" s="373"/>
      <c r="N80" s="374"/>
      <c r="O80" s="374"/>
      <c r="P80" s="374"/>
      <c r="Q80" s="374"/>
      <c r="R80" s="373"/>
      <c r="S80" s="373"/>
      <c r="T80" s="375"/>
      <c r="U80" s="375"/>
      <c r="V80" s="117">
        <v>78</v>
      </c>
      <c r="W80" s="36" t="s">
        <v>341</v>
      </c>
      <c r="X80" s="36" t="s">
        <v>170</v>
      </c>
      <c r="Y80" s="33" t="s">
        <v>25</v>
      </c>
      <c r="Z80" s="35" t="s">
        <v>342</v>
      </c>
      <c r="AA80" s="400"/>
      <c r="AB80" s="399">
        <v>45340</v>
      </c>
      <c r="AC80" s="396">
        <v>45379</v>
      </c>
      <c r="AD80" s="397"/>
      <c r="AE80" s="395"/>
      <c r="AF80" s="397"/>
      <c r="AG80" s="397"/>
      <c r="AH80" s="395"/>
      <c r="AI80" s="395"/>
      <c r="AJ80" s="395"/>
      <c r="AK80" s="395"/>
      <c r="AL80" s="395"/>
      <c r="AM80" s="395"/>
      <c r="AN80" s="395"/>
      <c r="AO80" s="395"/>
      <c r="AP80" s="395"/>
      <c r="AQ80" s="395"/>
      <c r="AR80" s="395"/>
    </row>
    <row r="81" spans="1:44" x14ac:dyDescent="0.2">
      <c r="A81" s="377" t="s">
        <v>304</v>
      </c>
      <c r="B81" s="377" t="s">
        <v>69</v>
      </c>
      <c r="C81" s="378" t="s">
        <v>54</v>
      </c>
      <c r="D81" s="379" t="s">
        <v>305</v>
      </c>
      <c r="E81" s="396">
        <v>45239</v>
      </c>
      <c r="F81" s="396">
        <v>45253</v>
      </c>
      <c r="G81" s="396">
        <v>45337</v>
      </c>
      <c r="H81" s="399">
        <v>45340</v>
      </c>
      <c r="I81" s="399">
        <v>45365</v>
      </c>
      <c r="J81" s="373"/>
      <c r="K81" s="373"/>
      <c r="L81" s="373"/>
      <c r="M81" s="373"/>
      <c r="N81" s="374"/>
      <c r="O81" s="374"/>
      <c r="P81" s="224">
        <v>45330</v>
      </c>
      <c r="Q81" s="374"/>
      <c r="R81" s="373"/>
      <c r="S81" s="373"/>
      <c r="T81" s="375"/>
      <c r="U81" s="375"/>
      <c r="V81" s="117">
        <v>79</v>
      </c>
      <c r="W81" s="36" t="s">
        <v>406</v>
      </c>
      <c r="X81" s="36" t="s">
        <v>405</v>
      </c>
      <c r="Y81" s="33" t="s">
        <v>71</v>
      </c>
      <c r="Z81" s="35" t="s">
        <v>404</v>
      </c>
      <c r="AA81" s="400"/>
      <c r="AB81" s="396">
        <v>45246</v>
      </c>
      <c r="AC81" s="396">
        <v>45260</v>
      </c>
      <c r="AD81" s="396">
        <v>45640</v>
      </c>
      <c r="AE81" s="396">
        <v>45344</v>
      </c>
      <c r="AF81" s="399">
        <v>45372</v>
      </c>
      <c r="AG81" s="397"/>
      <c r="AH81" s="395"/>
      <c r="AI81" s="395"/>
      <c r="AJ81" s="395"/>
      <c r="AK81" s="395"/>
      <c r="AL81" s="395"/>
      <c r="AM81" s="395"/>
      <c r="AN81" s="395"/>
      <c r="AO81" s="395"/>
      <c r="AP81" s="395"/>
      <c r="AQ81" s="395"/>
      <c r="AR81" s="395"/>
    </row>
    <row r="82" spans="1:44" x14ac:dyDescent="0.2">
      <c r="A82" s="377" t="s">
        <v>1225</v>
      </c>
      <c r="B82" s="377" t="s">
        <v>74</v>
      </c>
      <c r="C82" s="378" t="s">
        <v>38</v>
      </c>
      <c r="D82" s="379" t="s">
        <v>1226</v>
      </c>
      <c r="E82" s="396">
        <v>45260</v>
      </c>
      <c r="F82" s="396">
        <v>45344</v>
      </c>
      <c r="G82" s="399">
        <v>45372</v>
      </c>
      <c r="H82" s="399">
        <v>45372</v>
      </c>
      <c r="I82" s="396">
        <v>45379</v>
      </c>
      <c r="J82" s="373"/>
      <c r="K82" s="373"/>
      <c r="L82" s="373"/>
      <c r="M82" s="373"/>
      <c r="N82" s="374"/>
      <c r="O82" s="374"/>
      <c r="P82" s="374"/>
      <c r="Q82" s="374"/>
      <c r="R82" s="373"/>
      <c r="S82" s="373"/>
      <c r="T82" s="375"/>
      <c r="U82" s="375"/>
      <c r="V82" s="117">
        <v>80</v>
      </c>
      <c r="W82" s="36" t="s">
        <v>575</v>
      </c>
      <c r="X82" s="36" t="s">
        <v>574</v>
      </c>
      <c r="Y82" s="33" t="s">
        <v>48</v>
      </c>
      <c r="Z82" s="35" t="s">
        <v>573</v>
      </c>
      <c r="AA82" s="400"/>
      <c r="AB82" s="396">
        <v>45246</v>
      </c>
      <c r="AC82" s="396">
        <v>45260</v>
      </c>
      <c r="AD82" s="372"/>
      <c r="AE82" s="401"/>
      <c r="AF82" s="397"/>
      <c r="AG82" s="397"/>
      <c r="AH82" s="395"/>
      <c r="AI82" s="395"/>
      <c r="AJ82" s="395"/>
      <c r="AK82" s="395"/>
      <c r="AL82" s="395"/>
      <c r="AM82" s="395"/>
      <c r="AN82" s="395"/>
      <c r="AO82" s="395"/>
      <c r="AP82" s="395"/>
      <c r="AQ82" s="395"/>
      <c r="AR82" s="395"/>
    </row>
    <row r="83" spans="1:44" x14ac:dyDescent="0.2">
      <c r="A83" s="381" t="s">
        <v>1512</v>
      </c>
      <c r="B83" s="381" t="s">
        <v>816</v>
      </c>
      <c r="C83" s="383" t="s">
        <v>48</v>
      </c>
      <c r="D83" s="382" t="s">
        <v>1511</v>
      </c>
      <c r="E83" s="396">
        <v>45344</v>
      </c>
      <c r="F83" s="399">
        <v>45372</v>
      </c>
      <c r="G83" s="374"/>
      <c r="H83" s="374"/>
      <c r="I83" s="374"/>
      <c r="J83" s="374"/>
      <c r="K83" s="374"/>
      <c r="L83" s="373"/>
      <c r="M83" s="373"/>
      <c r="N83" s="374"/>
      <c r="O83" s="374"/>
      <c r="P83" s="374"/>
      <c r="Q83" s="374"/>
      <c r="R83" s="373"/>
      <c r="S83" s="373"/>
      <c r="T83" s="375"/>
      <c r="U83" s="375"/>
      <c r="V83" s="117">
        <v>81</v>
      </c>
      <c r="W83" s="36" t="s">
        <v>653</v>
      </c>
      <c r="X83" s="36" t="s">
        <v>652</v>
      </c>
      <c r="Y83" s="33" t="s">
        <v>635</v>
      </c>
      <c r="Z83" s="35" t="s">
        <v>651</v>
      </c>
      <c r="AA83" s="400"/>
      <c r="AB83" s="396">
        <v>45253</v>
      </c>
      <c r="AC83" s="372"/>
      <c r="AD83" s="372"/>
      <c r="AE83" s="395"/>
      <c r="AF83" s="395"/>
      <c r="AG83" s="395"/>
      <c r="AH83" s="395"/>
      <c r="AI83" s="395"/>
      <c r="AJ83" s="395"/>
      <c r="AK83" s="233">
        <v>45633</v>
      </c>
      <c r="AL83" s="233">
        <v>44909</v>
      </c>
      <c r="AM83" s="395"/>
      <c r="AN83" s="395"/>
      <c r="AO83" s="395"/>
      <c r="AP83" s="395"/>
      <c r="AQ83" s="395"/>
      <c r="AR83" s="395"/>
    </row>
    <row r="84" spans="1:44" x14ac:dyDescent="0.2">
      <c r="A84" s="381" t="s">
        <v>1392</v>
      </c>
      <c r="B84" s="381" t="s">
        <v>1393</v>
      </c>
      <c r="C84" s="383" t="s">
        <v>25</v>
      </c>
      <c r="D84" s="382" t="s">
        <v>1394</v>
      </c>
      <c r="E84" s="396">
        <v>45337</v>
      </c>
      <c r="F84" s="396">
        <v>45344</v>
      </c>
      <c r="G84" s="399">
        <v>45340</v>
      </c>
      <c r="H84" s="399">
        <v>45365</v>
      </c>
      <c r="I84" s="373"/>
      <c r="J84" s="373"/>
      <c r="K84" s="373"/>
      <c r="L84" s="373"/>
      <c r="M84" s="373"/>
      <c r="N84" s="224">
        <v>45633</v>
      </c>
      <c r="O84" s="374"/>
      <c r="P84" s="224">
        <v>45330</v>
      </c>
      <c r="Q84" s="374"/>
      <c r="R84" s="373"/>
      <c r="S84" s="373"/>
      <c r="T84" s="375"/>
      <c r="U84" s="375"/>
      <c r="V84" s="117">
        <v>82</v>
      </c>
      <c r="W84" s="36" t="s">
        <v>1389</v>
      </c>
      <c r="X84" s="36" t="s">
        <v>1390</v>
      </c>
      <c r="Y84" s="33" t="s">
        <v>25</v>
      </c>
      <c r="Z84" s="35" t="s">
        <v>1391</v>
      </c>
      <c r="AA84" s="400"/>
      <c r="AB84" s="400"/>
      <c r="AC84" s="400"/>
      <c r="AD84" s="400"/>
      <c r="AE84" s="400"/>
      <c r="AF84" s="400"/>
      <c r="AG84" s="400"/>
      <c r="AH84" s="400"/>
      <c r="AI84" s="400"/>
      <c r="AJ84" s="400"/>
      <c r="AK84" s="233">
        <v>45633</v>
      </c>
      <c r="AL84" s="395"/>
      <c r="AM84" s="395"/>
      <c r="AN84" s="395"/>
      <c r="AO84" s="395"/>
      <c r="AP84" s="395"/>
      <c r="AQ84" s="395"/>
      <c r="AR84" s="395"/>
    </row>
    <row r="85" spans="1:44" x14ac:dyDescent="0.2">
      <c r="A85" s="377" t="s">
        <v>842</v>
      </c>
      <c r="B85" s="377" t="s">
        <v>843</v>
      </c>
      <c r="C85" s="378" t="s">
        <v>38</v>
      </c>
      <c r="D85" s="379" t="s">
        <v>844</v>
      </c>
      <c r="E85" s="396">
        <v>45246</v>
      </c>
      <c r="F85" s="396">
        <v>45640</v>
      </c>
      <c r="G85" s="396">
        <v>45344</v>
      </c>
      <c r="H85" s="396">
        <v>45344</v>
      </c>
      <c r="I85" s="399">
        <v>45372</v>
      </c>
      <c r="J85" s="396">
        <v>45379</v>
      </c>
      <c r="K85" s="373"/>
      <c r="L85" s="373"/>
      <c r="M85" s="373"/>
      <c r="N85" s="224">
        <v>45633</v>
      </c>
      <c r="O85" s="374"/>
      <c r="P85" s="374"/>
      <c r="Q85" s="374"/>
      <c r="R85" s="373"/>
      <c r="S85" s="373"/>
      <c r="T85" s="375"/>
      <c r="U85" s="375"/>
      <c r="V85" s="117">
        <v>83</v>
      </c>
      <c r="W85" s="36" t="s">
        <v>148</v>
      </c>
      <c r="X85" s="36" t="s">
        <v>149</v>
      </c>
      <c r="Y85" s="33" t="s">
        <v>71</v>
      </c>
      <c r="Z85" s="35" t="s">
        <v>205</v>
      </c>
      <c r="AA85" s="398">
        <v>45358</v>
      </c>
      <c r="AB85" s="396">
        <v>45239</v>
      </c>
      <c r="AC85" s="396">
        <v>45253</v>
      </c>
      <c r="AD85" s="396">
        <v>45640</v>
      </c>
      <c r="AE85" s="396">
        <v>45340</v>
      </c>
      <c r="AF85" s="399">
        <v>45365</v>
      </c>
      <c r="AG85" s="396">
        <v>45379</v>
      </c>
      <c r="AH85" s="397"/>
      <c r="AI85" s="395"/>
      <c r="AJ85" s="395"/>
      <c r="AK85" s="233">
        <v>45633</v>
      </c>
      <c r="AL85" s="395"/>
      <c r="AM85" s="233">
        <v>45330</v>
      </c>
      <c r="AN85" s="395"/>
      <c r="AO85" s="395"/>
      <c r="AP85" s="395"/>
      <c r="AQ85" s="395"/>
      <c r="AR85" s="395"/>
    </row>
    <row r="86" spans="1:44" x14ac:dyDescent="0.2">
      <c r="A86" s="377" t="s">
        <v>136</v>
      </c>
      <c r="B86" s="377" t="s">
        <v>33</v>
      </c>
      <c r="C86" s="378" t="s">
        <v>220</v>
      </c>
      <c r="D86" s="379" t="s">
        <v>306</v>
      </c>
      <c r="E86" s="396">
        <v>45239</v>
      </c>
      <c r="F86" s="396">
        <v>45253</v>
      </c>
      <c r="G86" s="396">
        <v>45640</v>
      </c>
      <c r="H86" s="374"/>
      <c r="I86" s="373"/>
      <c r="J86" s="373"/>
      <c r="K86" s="373"/>
      <c r="L86" s="373"/>
      <c r="M86" s="373"/>
      <c r="N86" s="374"/>
      <c r="O86" s="374"/>
      <c r="P86" s="374"/>
      <c r="Q86" s="374"/>
      <c r="R86" s="373"/>
      <c r="S86" s="373"/>
      <c r="T86" s="375"/>
      <c r="U86" s="375"/>
      <c r="V86" s="117">
        <v>84</v>
      </c>
      <c r="W86" s="36" t="s">
        <v>447</v>
      </c>
      <c r="X86" s="36" t="s">
        <v>446</v>
      </c>
      <c r="Y86" s="33" t="s">
        <v>25</v>
      </c>
      <c r="Z86" s="35" t="s">
        <v>445</v>
      </c>
      <c r="AA86" s="400"/>
      <c r="AB86" s="396">
        <v>45246</v>
      </c>
      <c r="AC86" s="395"/>
      <c r="AD86" s="372"/>
      <c r="AE86" s="401"/>
      <c r="AF86" s="397"/>
      <c r="AG86" s="397"/>
      <c r="AH86" s="395"/>
      <c r="AI86" s="395"/>
      <c r="AJ86" s="395"/>
      <c r="AK86" s="395"/>
      <c r="AL86" s="395"/>
      <c r="AM86" s="395"/>
      <c r="AN86" s="395"/>
      <c r="AO86" s="395"/>
      <c r="AP86" s="395"/>
      <c r="AQ86" s="395"/>
      <c r="AR86" s="395"/>
    </row>
    <row r="87" spans="1:44" x14ac:dyDescent="0.2">
      <c r="A87" s="377" t="s">
        <v>1093</v>
      </c>
      <c r="B87" s="377" t="s">
        <v>1094</v>
      </c>
      <c r="C87" s="378" t="s">
        <v>71</v>
      </c>
      <c r="D87" s="379" t="s">
        <v>1095</v>
      </c>
      <c r="E87" s="396">
        <v>45246</v>
      </c>
      <c r="F87" s="396">
        <v>45260</v>
      </c>
      <c r="G87" s="396">
        <v>45640</v>
      </c>
      <c r="H87" s="399">
        <v>45372</v>
      </c>
      <c r="I87" s="396">
        <v>45379</v>
      </c>
      <c r="J87" s="373"/>
      <c r="K87" s="373"/>
      <c r="L87" s="373"/>
      <c r="M87" s="373"/>
      <c r="N87" s="374"/>
      <c r="O87" s="374"/>
      <c r="P87" s="374"/>
      <c r="Q87" s="374"/>
      <c r="R87" s="373"/>
      <c r="S87" s="373"/>
      <c r="T87" s="375"/>
      <c r="U87" s="375"/>
      <c r="V87" s="117">
        <v>85</v>
      </c>
      <c r="W87" s="36" t="s">
        <v>1256</v>
      </c>
      <c r="X87" s="36" t="s">
        <v>647</v>
      </c>
      <c r="Y87" s="33" t="s">
        <v>48</v>
      </c>
      <c r="Z87" s="35" t="s">
        <v>1257</v>
      </c>
      <c r="AA87" s="400"/>
      <c r="AB87" s="400"/>
      <c r="AC87" s="400"/>
      <c r="AD87" s="400"/>
      <c r="AE87" s="400"/>
      <c r="AF87" s="400"/>
      <c r="AG87" s="400"/>
      <c r="AH87" s="400"/>
      <c r="AI87" s="400"/>
      <c r="AJ87" s="400"/>
      <c r="AK87" s="233">
        <v>45633</v>
      </c>
      <c r="AL87" s="395"/>
      <c r="AM87" s="395"/>
      <c r="AN87" s="395"/>
      <c r="AO87" s="395"/>
      <c r="AP87" s="395"/>
      <c r="AQ87" s="395"/>
      <c r="AR87" s="395"/>
    </row>
    <row r="88" spans="1:44" x14ac:dyDescent="0.2">
      <c r="A88" s="377" t="s">
        <v>307</v>
      </c>
      <c r="B88" s="377" t="s">
        <v>57</v>
      </c>
      <c r="C88" s="378" t="s">
        <v>71</v>
      </c>
      <c r="D88" s="379" t="s">
        <v>308</v>
      </c>
      <c r="E88" s="396">
        <v>45239</v>
      </c>
      <c r="F88" s="396">
        <v>45253</v>
      </c>
      <c r="G88" s="399">
        <v>45340</v>
      </c>
      <c r="H88" s="399">
        <v>45365</v>
      </c>
      <c r="I88" s="373"/>
      <c r="J88" s="373"/>
      <c r="K88" s="373"/>
      <c r="L88" s="373"/>
      <c r="M88" s="373"/>
      <c r="N88" s="374"/>
      <c r="O88" s="374"/>
      <c r="P88" s="374"/>
      <c r="Q88" s="374"/>
      <c r="R88" s="373"/>
      <c r="S88" s="373"/>
      <c r="T88" s="375"/>
      <c r="U88" s="375"/>
      <c r="V88" s="117">
        <v>86</v>
      </c>
      <c r="W88" s="36" t="s">
        <v>269</v>
      </c>
      <c r="X88" s="36" t="s">
        <v>270</v>
      </c>
      <c r="Y88" s="33" t="s">
        <v>48</v>
      </c>
      <c r="Z88" s="35" t="s">
        <v>271</v>
      </c>
      <c r="AA88" s="398">
        <v>45358</v>
      </c>
      <c r="AB88" s="396">
        <v>45239</v>
      </c>
      <c r="AC88" s="396">
        <v>45253</v>
      </c>
      <c r="AD88" s="396">
        <v>45640</v>
      </c>
      <c r="AE88" s="396">
        <v>45337</v>
      </c>
      <c r="AF88" s="399">
        <v>45340</v>
      </c>
      <c r="AG88" s="399">
        <v>45365</v>
      </c>
      <c r="AH88" s="396">
        <v>45379</v>
      </c>
      <c r="AI88" s="395"/>
      <c r="AJ88" s="395"/>
      <c r="AK88" s="233">
        <v>45633</v>
      </c>
      <c r="AL88" s="395"/>
      <c r="AM88" s="395"/>
      <c r="AN88" s="395"/>
      <c r="AO88" s="395"/>
      <c r="AP88" s="395"/>
      <c r="AQ88" s="395"/>
      <c r="AR88" s="395"/>
    </row>
    <row r="89" spans="1:44" x14ac:dyDescent="0.2">
      <c r="A89" s="377" t="s">
        <v>1364</v>
      </c>
      <c r="B89" s="377" t="s">
        <v>1094</v>
      </c>
      <c r="C89" s="378" t="s">
        <v>1355</v>
      </c>
      <c r="D89" s="379" t="s">
        <v>1365</v>
      </c>
      <c r="E89" s="374"/>
      <c r="F89" s="374"/>
      <c r="G89" s="374"/>
      <c r="H89" s="374"/>
      <c r="I89" s="374"/>
      <c r="J89" s="374"/>
      <c r="K89" s="374"/>
      <c r="L89" s="373"/>
      <c r="M89" s="373"/>
      <c r="N89" s="374"/>
      <c r="O89" s="233">
        <v>44909</v>
      </c>
      <c r="P89" s="374"/>
      <c r="Q89" s="374"/>
      <c r="R89" s="373"/>
      <c r="S89" s="373"/>
      <c r="T89" s="375"/>
      <c r="U89" s="375"/>
      <c r="V89" s="117">
        <v>87</v>
      </c>
      <c r="W89" s="36" t="s">
        <v>1147</v>
      </c>
      <c r="X89" s="36" t="s">
        <v>1148</v>
      </c>
      <c r="Y89" s="33" t="s">
        <v>42</v>
      </c>
      <c r="Z89" s="35" t="s">
        <v>1149</v>
      </c>
      <c r="AA89" s="397"/>
      <c r="AB89" s="396">
        <v>45246</v>
      </c>
      <c r="AC89" s="396">
        <v>45260</v>
      </c>
      <c r="AD89" s="372"/>
      <c r="AE89" s="395"/>
      <c r="AF89" s="397"/>
      <c r="AG89" s="397"/>
      <c r="AH89" s="395"/>
      <c r="AI89" s="395"/>
      <c r="AJ89" s="395"/>
      <c r="AK89" s="395"/>
      <c r="AL89" s="395"/>
      <c r="AM89" s="395"/>
      <c r="AN89" s="395"/>
      <c r="AO89" s="395"/>
      <c r="AP89" s="395"/>
      <c r="AQ89" s="395"/>
      <c r="AR89" s="395"/>
    </row>
    <row r="90" spans="1:44" x14ac:dyDescent="0.2">
      <c r="A90" s="381" t="s">
        <v>1487</v>
      </c>
      <c r="B90" s="381" t="s">
        <v>1486</v>
      </c>
      <c r="C90" s="383" t="s">
        <v>38</v>
      </c>
      <c r="D90" s="382" t="s">
        <v>1485</v>
      </c>
      <c r="E90" s="396">
        <v>45344</v>
      </c>
      <c r="F90" s="396">
        <v>45379</v>
      </c>
      <c r="G90" s="374"/>
      <c r="H90" s="374"/>
      <c r="I90" s="374"/>
      <c r="J90" s="374"/>
      <c r="K90" s="374"/>
      <c r="L90" s="373"/>
      <c r="M90" s="373"/>
      <c r="N90" s="374"/>
      <c r="O90" s="374"/>
      <c r="P90" s="374"/>
      <c r="Q90" s="374"/>
      <c r="R90" s="373"/>
      <c r="S90" s="373"/>
      <c r="T90" s="375"/>
      <c r="U90" s="375"/>
      <c r="V90" s="117">
        <v>88</v>
      </c>
      <c r="W90" s="36" t="s">
        <v>1150</v>
      </c>
      <c r="X90" s="36" t="s">
        <v>1151</v>
      </c>
      <c r="Y90" s="33" t="s">
        <v>42</v>
      </c>
      <c r="Z90" s="35" t="s">
        <v>1152</v>
      </c>
      <c r="AA90" s="397"/>
      <c r="AB90" s="396">
        <v>45246</v>
      </c>
      <c r="AC90" s="396">
        <v>45260</v>
      </c>
      <c r="AD90" s="372"/>
      <c r="AE90" s="401"/>
      <c r="AF90" s="395"/>
      <c r="AG90" s="395"/>
      <c r="AH90" s="395"/>
      <c r="AI90" s="395"/>
      <c r="AJ90" s="395"/>
      <c r="AK90" s="395"/>
      <c r="AL90" s="395"/>
      <c r="AM90" s="395"/>
      <c r="AN90" s="395"/>
      <c r="AO90" s="395"/>
      <c r="AP90" s="395"/>
      <c r="AQ90" s="395"/>
      <c r="AR90" s="395"/>
    </row>
    <row r="91" spans="1:44" x14ac:dyDescent="0.2">
      <c r="A91" s="377" t="s">
        <v>309</v>
      </c>
      <c r="B91" s="377" t="s">
        <v>310</v>
      </c>
      <c r="C91" s="378" t="s">
        <v>71</v>
      </c>
      <c r="D91" s="379" t="s">
        <v>311</v>
      </c>
      <c r="E91" s="396">
        <v>45239</v>
      </c>
      <c r="F91" s="396">
        <v>45253</v>
      </c>
      <c r="G91" s="399">
        <v>45340</v>
      </c>
      <c r="H91" s="399">
        <v>45365</v>
      </c>
      <c r="I91" s="373"/>
      <c r="J91" s="373"/>
      <c r="K91" s="373"/>
      <c r="L91" s="373"/>
      <c r="M91" s="373"/>
      <c r="N91" s="374"/>
      <c r="O91" s="374"/>
      <c r="P91" s="374"/>
      <c r="Q91" s="374"/>
      <c r="R91" s="373"/>
      <c r="S91" s="373"/>
      <c r="T91" s="375"/>
      <c r="U91" s="375"/>
      <c r="V91" s="117">
        <v>89</v>
      </c>
      <c r="W91" s="60" t="s">
        <v>558</v>
      </c>
      <c r="X91" s="60" t="s">
        <v>557</v>
      </c>
      <c r="Y91" s="45" t="s">
        <v>38</v>
      </c>
      <c r="Z91" s="46" t="s">
        <v>556</v>
      </c>
      <c r="AA91" s="397"/>
      <c r="AB91" s="396">
        <v>45344</v>
      </c>
      <c r="AC91" s="399">
        <v>45372</v>
      </c>
      <c r="AD91" s="396">
        <v>45379</v>
      </c>
      <c r="AE91" s="395"/>
      <c r="AF91" s="397"/>
      <c r="AG91" s="397"/>
      <c r="AH91" s="395"/>
      <c r="AI91" s="395"/>
      <c r="AJ91" s="395"/>
      <c r="AK91" s="395"/>
      <c r="AL91" s="395"/>
      <c r="AM91" s="395"/>
      <c r="AN91" s="395"/>
      <c r="AO91" s="395"/>
      <c r="AP91" s="395"/>
      <c r="AQ91" s="395"/>
      <c r="AR91" s="395"/>
    </row>
    <row r="92" spans="1:44" x14ac:dyDescent="0.2">
      <c r="A92" s="377" t="s">
        <v>710</v>
      </c>
      <c r="B92" s="377" t="s">
        <v>711</v>
      </c>
      <c r="C92" s="378" t="s">
        <v>635</v>
      </c>
      <c r="D92" s="379" t="s">
        <v>712</v>
      </c>
      <c r="E92" s="396">
        <v>45253</v>
      </c>
      <c r="F92" s="399">
        <v>45340</v>
      </c>
      <c r="G92" s="399">
        <v>45365</v>
      </c>
      <c r="H92" s="374"/>
      <c r="I92" s="373"/>
      <c r="J92" s="373"/>
      <c r="K92" s="373"/>
      <c r="L92" s="373"/>
      <c r="M92" s="373"/>
      <c r="N92" s="374"/>
      <c r="O92" s="374"/>
      <c r="P92" s="374"/>
      <c r="Q92" s="374"/>
      <c r="R92" s="373"/>
      <c r="S92" s="373"/>
      <c r="T92" s="375"/>
      <c r="U92" s="375"/>
      <c r="V92" s="117">
        <v>90</v>
      </c>
      <c r="W92" s="36" t="s">
        <v>206</v>
      </c>
      <c r="X92" s="36" t="s">
        <v>207</v>
      </c>
      <c r="Y92" s="33" t="s">
        <v>71</v>
      </c>
      <c r="Z92" s="35" t="s">
        <v>208</v>
      </c>
      <c r="AA92" s="397"/>
      <c r="AB92" s="396">
        <v>45239</v>
      </c>
      <c r="AC92" s="396">
        <v>45253</v>
      </c>
      <c r="AD92" s="396">
        <v>45640</v>
      </c>
      <c r="AE92" s="396">
        <v>45337</v>
      </c>
      <c r="AF92" s="399">
        <v>45340</v>
      </c>
      <c r="AG92" s="397"/>
      <c r="AH92" s="395"/>
      <c r="AI92" s="395"/>
      <c r="AJ92" s="395"/>
      <c r="AK92" s="233">
        <v>45633</v>
      </c>
      <c r="AL92" s="395"/>
      <c r="AM92" s="233">
        <v>45330</v>
      </c>
      <c r="AN92" s="395"/>
      <c r="AO92" s="395"/>
      <c r="AP92" s="395"/>
      <c r="AQ92" s="395"/>
      <c r="AR92" s="395"/>
    </row>
    <row r="93" spans="1:44" x14ac:dyDescent="0.2">
      <c r="A93" s="377" t="s">
        <v>312</v>
      </c>
      <c r="B93" s="377" t="s">
        <v>63</v>
      </c>
      <c r="C93" s="378" t="s">
        <v>75</v>
      </c>
      <c r="D93" s="379" t="s">
        <v>313</v>
      </c>
      <c r="E93" s="396">
        <v>45239</v>
      </c>
      <c r="F93" s="396">
        <v>45253</v>
      </c>
      <c r="G93" s="396">
        <v>45640</v>
      </c>
      <c r="H93" s="399">
        <v>45340</v>
      </c>
      <c r="I93" s="399">
        <v>45365</v>
      </c>
      <c r="J93" s="396">
        <v>45379</v>
      </c>
      <c r="K93" s="373"/>
      <c r="L93" s="373"/>
      <c r="M93" s="373"/>
      <c r="N93" s="374"/>
      <c r="O93" s="374"/>
      <c r="P93" s="374"/>
      <c r="Q93" s="374"/>
      <c r="R93" s="373"/>
      <c r="S93" s="373"/>
      <c r="T93" s="375"/>
      <c r="U93" s="375"/>
      <c r="V93" s="117">
        <v>91</v>
      </c>
      <c r="W93" s="247" t="s">
        <v>128</v>
      </c>
      <c r="X93" s="247" t="s">
        <v>545</v>
      </c>
      <c r="Y93" s="45" t="s">
        <v>544</v>
      </c>
      <c r="Z93" s="46" t="s">
        <v>543</v>
      </c>
      <c r="AA93" s="397"/>
      <c r="AB93" s="396">
        <v>45246</v>
      </c>
      <c r="AC93" s="395"/>
      <c r="AD93" s="372"/>
      <c r="AE93" s="395"/>
      <c r="AF93" s="395"/>
      <c r="AG93" s="395"/>
      <c r="AH93" s="395"/>
      <c r="AI93" s="395"/>
      <c r="AJ93" s="395"/>
      <c r="AK93" s="395"/>
      <c r="AL93" s="395"/>
      <c r="AM93" s="395"/>
      <c r="AN93" s="395"/>
      <c r="AO93" s="395"/>
      <c r="AP93" s="395"/>
      <c r="AQ93" s="395"/>
      <c r="AR93" s="395"/>
    </row>
    <row r="94" spans="1:44" x14ac:dyDescent="0.2">
      <c r="A94" s="377" t="s">
        <v>671</v>
      </c>
      <c r="B94" s="377" t="s">
        <v>672</v>
      </c>
      <c r="C94" s="378" t="s">
        <v>42</v>
      </c>
      <c r="D94" s="379" t="s">
        <v>673</v>
      </c>
      <c r="E94" s="396">
        <v>45253</v>
      </c>
      <c r="F94" s="396">
        <v>45344</v>
      </c>
      <c r="G94" s="399">
        <v>45372</v>
      </c>
      <c r="H94" s="374"/>
      <c r="I94" s="373"/>
      <c r="J94" s="373"/>
      <c r="K94" s="373"/>
      <c r="L94" s="373"/>
      <c r="M94" s="373"/>
      <c r="N94" s="374"/>
      <c r="O94" s="374"/>
      <c r="P94" s="374"/>
      <c r="Q94" s="374"/>
      <c r="R94" s="373"/>
      <c r="S94" s="373"/>
      <c r="T94" s="375"/>
      <c r="U94" s="375"/>
      <c r="V94" s="117">
        <v>92</v>
      </c>
      <c r="W94" s="36" t="s">
        <v>396</v>
      </c>
      <c r="X94" s="36" t="s">
        <v>395</v>
      </c>
      <c r="Y94" s="33" t="s">
        <v>71</v>
      </c>
      <c r="Z94" s="35" t="s">
        <v>394</v>
      </c>
      <c r="AA94" s="397"/>
      <c r="AB94" s="396">
        <v>45260</v>
      </c>
      <c r="AC94" s="400"/>
      <c r="AD94" s="372"/>
      <c r="AE94" s="395"/>
      <c r="AF94" s="395"/>
      <c r="AG94" s="395"/>
      <c r="AH94" s="395"/>
      <c r="AI94" s="395"/>
      <c r="AJ94" s="395"/>
      <c r="AK94" s="395"/>
      <c r="AL94" s="395"/>
      <c r="AM94" s="395"/>
      <c r="AN94" s="395"/>
      <c r="AO94" s="395"/>
      <c r="AP94" s="395"/>
      <c r="AQ94" s="395"/>
      <c r="AR94" s="395"/>
    </row>
    <row r="95" spans="1:44" x14ac:dyDescent="0.2">
      <c r="A95" s="381" t="s">
        <v>1495</v>
      </c>
      <c r="B95" s="381" t="s">
        <v>949</v>
      </c>
      <c r="C95" s="383" t="s">
        <v>38</v>
      </c>
      <c r="D95" s="382" t="s">
        <v>1494</v>
      </c>
      <c r="E95" s="396">
        <v>45344</v>
      </c>
      <c r="F95" s="399">
        <v>45372</v>
      </c>
      <c r="G95" s="396">
        <v>45379</v>
      </c>
      <c r="H95" s="374"/>
      <c r="I95" s="374"/>
      <c r="J95" s="374"/>
      <c r="K95" s="374"/>
      <c r="L95" s="373"/>
      <c r="M95" s="373"/>
      <c r="N95" s="374"/>
      <c r="O95" s="374"/>
      <c r="P95" s="374"/>
      <c r="Q95" s="374"/>
      <c r="R95" s="373"/>
      <c r="S95" s="373"/>
      <c r="T95" s="375"/>
      <c r="U95" s="375"/>
      <c r="V95" s="117">
        <v>93</v>
      </c>
      <c r="W95" s="36" t="s">
        <v>572</v>
      </c>
      <c r="X95" s="36" t="s">
        <v>571</v>
      </c>
      <c r="Y95" s="33" t="s">
        <v>48</v>
      </c>
      <c r="Z95" s="35" t="s">
        <v>570</v>
      </c>
      <c r="AA95" s="397"/>
      <c r="AB95" s="396">
        <v>45246</v>
      </c>
      <c r="AC95" s="396">
        <v>45260</v>
      </c>
      <c r="AD95" s="396">
        <v>45640</v>
      </c>
      <c r="AE95" s="396">
        <v>45344</v>
      </c>
      <c r="AF95" s="399">
        <v>45372</v>
      </c>
      <c r="AG95" s="396">
        <v>45379</v>
      </c>
      <c r="AH95" s="395"/>
      <c r="AI95" s="395"/>
      <c r="AJ95" s="395"/>
      <c r="AK95" s="395"/>
      <c r="AL95" s="395"/>
      <c r="AM95" s="395"/>
      <c r="AN95" s="395"/>
      <c r="AO95" s="395"/>
      <c r="AP95" s="395"/>
      <c r="AQ95" s="395"/>
      <c r="AR95" s="395"/>
    </row>
    <row r="96" spans="1:44" x14ac:dyDescent="0.2">
      <c r="A96" s="385" t="s">
        <v>1449</v>
      </c>
      <c r="B96" s="385" t="s">
        <v>105</v>
      </c>
      <c r="C96" s="378" t="s">
        <v>38</v>
      </c>
      <c r="D96" s="386" t="s">
        <v>1448</v>
      </c>
      <c r="E96" s="396">
        <v>45337</v>
      </c>
      <c r="F96" s="399">
        <v>45340</v>
      </c>
      <c r="G96" s="399">
        <v>45365</v>
      </c>
      <c r="H96" s="374"/>
      <c r="I96" s="373"/>
      <c r="J96" s="373"/>
      <c r="K96" s="373"/>
      <c r="L96" s="373"/>
      <c r="M96" s="373"/>
      <c r="N96" s="374"/>
      <c r="O96" s="374"/>
      <c r="P96" s="374"/>
      <c r="Q96" s="374"/>
      <c r="R96" s="373"/>
      <c r="S96" s="373"/>
      <c r="T96" s="375"/>
      <c r="U96" s="375"/>
      <c r="V96" s="117">
        <v>94</v>
      </c>
      <c r="W96" s="36" t="s">
        <v>209</v>
      </c>
      <c r="X96" s="36" t="s">
        <v>163</v>
      </c>
      <c r="Y96" s="33" t="s">
        <v>48</v>
      </c>
      <c r="Z96" s="35" t="s">
        <v>210</v>
      </c>
      <c r="AA96" s="397"/>
      <c r="AB96" s="396">
        <v>45239</v>
      </c>
      <c r="AC96" s="396">
        <v>45640</v>
      </c>
      <c r="AD96" s="396">
        <v>45337</v>
      </c>
      <c r="AE96" s="399">
        <v>45338</v>
      </c>
      <c r="AF96" s="399">
        <v>45365</v>
      </c>
      <c r="AG96" s="396">
        <v>45379</v>
      </c>
      <c r="AH96" s="395"/>
      <c r="AI96" s="395"/>
      <c r="AJ96" s="395"/>
      <c r="AK96" s="395"/>
      <c r="AL96" s="395"/>
      <c r="AM96" s="395"/>
      <c r="AN96" s="395"/>
      <c r="AO96" s="395"/>
      <c r="AP96" s="395"/>
      <c r="AQ96" s="395"/>
      <c r="AR96" s="395"/>
    </row>
    <row r="97" spans="1:44" x14ac:dyDescent="0.2">
      <c r="A97" s="381" t="s">
        <v>1517</v>
      </c>
      <c r="B97" s="381" t="s">
        <v>1516</v>
      </c>
      <c r="C97" s="383" t="s">
        <v>48</v>
      </c>
      <c r="D97" s="382" t="s">
        <v>1515</v>
      </c>
      <c r="E97" s="396">
        <v>45344</v>
      </c>
      <c r="F97" s="399">
        <v>45372</v>
      </c>
      <c r="G97" s="396">
        <v>45379</v>
      </c>
      <c r="H97" s="374"/>
      <c r="I97" s="374"/>
      <c r="J97" s="374"/>
      <c r="K97" s="374"/>
      <c r="L97" s="373"/>
      <c r="M97" s="373"/>
      <c r="N97" s="374"/>
      <c r="O97" s="374"/>
      <c r="P97" s="374"/>
      <c r="Q97" s="374"/>
      <c r="R97" s="373"/>
      <c r="S97" s="373"/>
      <c r="T97" s="375"/>
      <c r="U97" s="375"/>
      <c r="V97" s="117">
        <v>95</v>
      </c>
      <c r="W97" s="88" t="s">
        <v>1153</v>
      </c>
      <c r="X97" s="88" t="s">
        <v>1154</v>
      </c>
      <c r="Y97" s="86" t="s">
        <v>48</v>
      </c>
      <c r="Z97" s="87" t="s">
        <v>1155</v>
      </c>
      <c r="AA97" s="403">
        <v>45358</v>
      </c>
      <c r="AB97" s="396">
        <v>45246</v>
      </c>
      <c r="AC97" s="396">
        <v>45260</v>
      </c>
      <c r="AD97" s="396">
        <v>45640</v>
      </c>
      <c r="AE97" s="396">
        <v>45344</v>
      </c>
      <c r="AF97" s="399">
        <v>45372</v>
      </c>
      <c r="AG97" s="395"/>
      <c r="AH97" s="395"/>
      <c r="AI97" s="395"/>
      <c r="AJ97" s="395"/>
      <c r="AK97" s="395"/>
      <c r="AL97" s="395"/>
      <c r="AM97" s="395"/>
      <c r="AN97" s="395"/>
      <c r="AO97" s="395"/>
      <c r="AP97" s="395"/>
      <c r="AQ97" s="395"/>
      <c r="AR97" s="395"/>
    </row>
    <row r="98" spans="1:44" x14ac:dyDescent="0.2">
      <c r="A98" s="377" t="s">
        <v>106</v>
      </c>
      <c r="B98" s="377" t="s">
        <v>107</v>
      </c>
      <c r="C98" s="378" t="s">
        <v>71</v>
      </c>
      <c r="D98" s="379" t="s">
        <v>314</v>
      </c>
      <c r="E98" s="396">
        <v>45239</v>
      </c>
      <c r="F98" s="396">
        <v>45253</v>
      </c>
      <c r="G98" s="396">
        <v>45640</v>
      </c>
      <c r="H98" s="399">
        <v>45365</v>
      </c>
      <c r="I98" s="373"/>
      <c r="J98" s="373"/>
      <c r="K98" s="373"/>
      <c r="L98" s="373"/>
      <c r="M98" s="373"/>
      <c r="N98" s="374"/>
      <c r="O98" s="374"/>
      <c r="P98" s="374"/>
      <c r="Q98" s="374"/>
      <c r="R98" s="373"/>
      <c r="S98" s="373"/>
      <c r="T98" s="375"/>
      <c r="U98" s="375"/>
      <c r="V98" s="117">
        <v>96</v>
      </c>
      <c r="W98" s="60" t="s">
        <v>670</v>
      </c>
      <c r="X98" s="60" t="s">
        <v>669</v>
      </c>
      <c r="Y98" s="45" t="s">
        <v>42</v>
      </c>
      <c r="Z98" s="46" t="s">
        <v>668</v>
      </c>
      <c r="AA98" s="397"/>
      <c r="AB98" s="395"/>
      <c r="AC98" s="395"/>
      <c r="AD98" s="372"/>
      <c r="AE98" s="401"/>
      <c r="AF98" s="397"/>
      <c r="AG98" s="397"/>
      <c r="AH98" s="395"/>
      <c r="AI98" s="232">
        <v>45365</v>
      </c>
      <c r="AJ98" s="376">
        <v>45337</v>
      </c>
      <c r="AK98" s="395"/>
      <c r="AL98" s="395"/>
      <c r="AM98" s="395"/>
      <c r="AN98" s="395"/>
      <c r="AO98" s="395"/>
      <c r="AP98" s="395"/>
      <c r="AQ98" s="395"/>
      <c r="AR98" s="395"/>
    </row>
    <row r="99" spans="1:44" x14ac:dyDescent="0.2">
      <c r="A99" s="377" t="s">
        <v>1098</v>
      </c>
      <c r="B99" s="377" t="s">
        <v>678</v>
      </c>
      <c r="C99" s="378" t="s">
        <v>71</v>
      </c>
      <c r="D99" s="379" t="s">
        <v>1099</v>
      </c>
      <c r="E99" s="396">
        <v>45246</v>
      </c>
      <c r="F99" s="396">
        <v>45260</v>
      </c>
      <c r="G99" s="396">
        <v>45640</v>
      </c>
      <c r="H99" s="374"/>
      <c r="I99" s="373"/>
      <c r="J99" s="373"/>
      <c r="K99" s="373"/>
      <c r="L99" s="373"/>
      <c r="M99" s="373"/>
      <c r="N99" s="374"/>
      <c r="O99" s="374"/>
      <c r="P99" s="374"/>
      <c r="Q99" s="374"/>
      <c r="R99" s="373"/>
      <c r="S99" s="373"/>
      <c r="T99" s="375"/>
      <c r="U99" s="375"/>
      <c r="V99" s="117">
        <v>97</v>
      </c>
      <c r="W99" s="36" t="s">
        <v>393</v>
      </c>
      <c r="X99" s="36" t="s">
        <v>144</v>
      </c>
      <c r="Y99" s="33" t="s">
        <v>71</v>
      </c>
      <c r="Z99" s="35" t="s">
        <v>392</v>
      </c>
      <c r="AA99" s="397"/>
      <c r="AB99" s="396">
        <v>45246</v>
      </c>
      <c r="AC99" s="395"/>
      <c r="AD99" s="372"/>
      <c r="AE99" s="401"/>
      <c r="AF99" s="397"/>
      <c r="AG99" s="397"/>
      <c r="AH99" s="395"/>
      <c r="AI99" s="395"/>
      <c r="AJ99" s="395"/>
      <c r="AK99" s="395"/>
      <c r="AL99" s="395"/>
      <c r="AM99" s="395"/>
      <c r="AN99" s="395"/>
      <c r="AO99" s="395"/>
      <c r="AP99" s="395"/>
      <c r="AQ99" s="395"/>
      <c r="AR99" s="395"/>
    </row>
    <row r="100" spans="1:44" x14ac:dyDescent="0.2">
      <c r="A100" s="377" t="s">
        <v>754</v>
      </c>
      <c r="B100" s="377" t="s">
        <v>755</v>
      </c>
      <c r="C100" s="378" t="s">
        <v>115</v>
      </c>
      <c r="D100" s="379" t="s">
        <v>756</v>
      </c>
      <c r="E100" s="396">
        <v>45246</v>
      </c>
      <c r="F100" s="181"/>
      <c r="G100" s="181"/>
      <c r="H100" s="374"/>
      <c r="I100" s="373"/>
      <c r="J100" s="373"/>
      <c r="K100" s="373"/>
      <c r="L100" s="373"/>
      <c r="M100" s="373"/>
      <c r="N100" s="374"/>
      <c r="O100" s="374"/>
      <c r="P100" s="374"/>
      <c r="Q100" s="374"/>
      <c r="R100" s="373"/>
      <c r="S100" s="373"/>
      <c r="T100" s="375"/>
      <c r="U100" s="375"/>
      <c r="V100" s="117">
        <v>98</v>
      </c>
      <c r="W100" s="36" t="s">
        <v>569</v>
      </c>
      <c r="X100" s="36" t="s">
        <v>568</v>
      </c>
      <c r="Y100" s="33" t="s">
        <v>48</v>
      </c>
      <c r="Z100" s="35" t="s">
        <v>567</v>
      </c>
      <c r="AA100" s="397"/>
      <c r="AB100" s="396">
        <v>45246</v>
      </c>
      <c r="AC100" s="396">
        <v>45260</v>
      </c>
      <c r="AD100" s="396">
        <v>45640</v>
      </c>
      <c r="AE100" s="396">
        <v>45337</v>
      </c>
      <c r="AF100" s="399">
        <v>45340</v>
      </c>
      <c r="AG100" s="399">
        <v>45365</v>
      </c>
      <c r="AH100" s="395"/>
      <c r="AI100" s="395"/>
      <c r="AJ100" s="395"/>
      <c r="AK100" s="395"/>
      <c r="AL100" s="395"/>
      <c r="AM100" s="395"/>
      <c r="AN100" s="395"/>
      <c r="AO100" s="395"/>
      <c r="AP100" s="395"/>
      <c r="AQ100" s="395"/>
      <c r="AR100" s="395"/>
    </row>
    <row r="101" spans="1:44" x14ac:dyDescent="0.2">
      <c r="A101" s="381" t="s">
        <v>1227</v>
      </c>
      <c r="B101" s="381" t="s">
        <v>1428</v>
      </c>
      <c r="C101" s="383" t="s">
        <v>39</v>
      </c>
      <c r="D101" s="382" t="s">
        <v>1429</v>
      </c>
      <c r="E101" s="404"/>
      <c r="F101" s="374"/>
      <c r="G101" s="374"/>
      <c r="H101" s="374"/>
      <c r="I101" s="373"/>
      <c r="J101" s="373"/>
      <c r="K101" s="373"/>
      <c r="L101" s="232">
        <v>45365</v>
      </c>
      <c r="M101" s="376">
        <v>45337</v>
      </c>
      <c r="N101" s="374"/>
      <c r="O101" s="374"/>
      <c r="P101" s="374"/>
      <c r="Q101" s="374"/>
      <c r="R101" s="373"/>
      <c r="S101" s="373"/>
      <c r="T101" s="375"/>
      <c r="U101" s="375"/>
      <c r="V101" s="117">
        <v>99</v>
      </c>
      <c r="W101" s="36" t="s">
        <v>648</v>
      </c>
      <c r="X101" s="36" t="s">
        <v>647</v>
      </c>
      <c r="Y101" s="33" t="s">
        <v>635</v>
      </c>
      <c r="Z101" s="35" t="s">
        <v>646</v>
      </c>
      <c r="AA101" s="397"/>
      <c r="AB101" s="396">
        <v>45246</v>
      </c>
      <c r="AC101" s="396">
        <v>45260</v>
      </c>
      <c r="AD101" s="396">
        <v>45344</v>
      </c>
      <c r="AE101" s="399">
        <v>45372</v>
      </c>
      <c r="AF101" s="395"/>
      <c r="AG101" s="395"/>
      <c r="AH101" s="395"/>
      <c r="AI101" s="395"/>
      <c r="AJ101" s="395"/>
      <c r="AK101" s="395"/>
      <c r="AL101" s="395"/>
      <c r="AM101" s="395"/>
      <c r="AN101" s="395"/>
      <c r="AO101" s="395"/>
      <c r="AP101" s="395"/>
      <c r="AQ101" s="395"/>
      <c r="AR101" s="395"/>
    </row>
    <row r="102" spans="1:44" x14ac:dyDescent="0.2">
      <c r="A102" s="377" t="s">
        <v>737</v>
      </c>
      <c r="B102" s="377" t="s">
        <v>738</v>
      </c>
      <c r="C102" s="378" t="s">
        <v>39</v>
      </c>
      <c r="D102" s="379" t="s">
        <v>739</v>
      </c>
      <c r="E102" s="396">
        <v>45246</v>
      </c>
      <c r="F102" s="396">
        <v>45260</v>
      </c>
      <c r="G102" s="396">
        <v>45344</v>
      </c>
      <c r="H102" s="399">
        <v>45372</v>
      </c>
      <c r="I102" s="396">
        <v>45379</v>
      </c>
      <c r="J102" s="373"/>
      <c r="K102" s="373"/>
      <c r="L102" s="373"/>
      <c r="M102" s="373"/>
      <c r="N102" s="374"/>
      <c r="O102" s="374"/>
      <c r="P102" s="374"/>
      <c r="Q102" s="374"/>
      <c r="R102" s="373"/>
      <c r="S102" s="373"/>
      <c r="T102" s="375"/>
      <c r="U102" s="375"/>
      <c r="V102" s="117">
        <v>115</v>
      </c>
      <c r="W102" s="36" t="s">
        <v>438</v>
      </c>
      <c r="X102" s="36" t="s">
        <v>437</v>
      </c>
      <c r="Y102" s="33" t="s">
        <v>25</v>
      </c>
      <c r="Z102" s="35" t="s">
        <v>436</v>
      </c>
      <c r="AA102" s="397"/>
      <c r="AB102" s="396">
        <v>45246</v>
      </c>
      <c r="AC102" s="396">
        <v>45260</v>
      </c>
      <c r="AD102" s="396">
        <v>45640</v>
      </c>
      <c r="AE102" s="396">
        <v>45337</v>
      </c>
      <c r="AF102" s="399">
        <v>45340</v>
      </c>
      <c r="AG102" s="399">
        <v>45365</v>
      </c>
      <c r="AH102" s="399">
        <v>45372</v>
      </c>
      <c r="AI102" s="395"/>
      <c r="AJ102" s="395"/>
      <c r="AK102" s="233">
        <v>45633</v>
      </c>
      <c r="AL102" s="395"/>
      <c r="AM102" s="395"/>
      <c r="AN102" s="395"/>
      <c r="AO102" s="395"/>
      <c r="AP102" s="395"/>
      <c r="AQ102" s="395"/>
      <c r="AR102" s="395"/>
    </row>
    <row r="103" spans="1:44" x14ac:dyDescent="0.2">
      <c r="A103" s="381" t="s">
        <v>1544</v>
      </c>
      <c r="B103" s="381" t="s">
        <v>1543</v>
      </c>
      <c r="C103" s="383" t="s">
        <v>40</v>
      </c>
      <c r="D103" s="382" t="s">
        <v>1542</v>
      </c>
      <c r="E103" s="396">
        <v>45344</v>
      </c>
      <c r="F103" s="399">
        <v>45372</v>
      </c>
      <c r="G103" s="404"/>
      <c r="H103" s="374"/>
      <c r="I103" s="373"/>
      <c r="J103" s="373"/>
      <c r="K103" s="373"/>
      <c r="L103" s="373"/>
      <c r="M103" s="373"/>
      <c r="N103" s="374"/>
      <c r="O103" s="374"/>
      <c r="P103" s="374"/>
      <c r="Q103" s="374"/>
      <c r="R103" s="373"/>
      <c r="S103" s="373"/>
      <c r="T103" s="375"/>
      <c r="U103" s="375"/>
      <c r="V103" s="117">
        <v>117</v>
      </c>
      <c r="W103" s="36" t="s">
        <v>645</v>
      </c>
      <c r="X103" s="36" t="s">
        <v>644</v>
      </c>
      <c r="Y103" s="33" t="s">
        <v>635</v>
      </c>
      <c r="Z103" s="35" t="s">
        <v>643</v>
      </c>
      <c r="AA103" s="397"/>
      <c r="AB103" s="396">
        <v>45246</v>
      </c>
      <c r="AC103" s="396">
        <v>45260</v>
      </c>
      <c r="AD103" s="396">
        <v>45640</v>
      </c>
      <c r="AE103" s="396">
        <v>45337</v>
      </c>
      <c r="AF103" s="399">
        <v>45340</v>
      </c>
      <c r="AG103" s="399">
        <v>45365</v>
      </c>
      <c r="AH103" s="395"/>
      <c r="AI103" s="395"/>
      <c r="AJ103" s="395"/>
      <c r="AK103" s="395"/>
      <c r="AL103" s="395"/>
      <c r="AM103" s="395"/>
      <c r="AN103" s="395"/>
      <c r="AO103" s="395"/>
      <c r="AP103" s="395"/>
      <c r="AQ103" s="395"/>
      <c r="AR103" s="395"/>
    </row>
    <row r="104" spans="1:44" x14ac:dyDescent="0.2">
      <c r="A104" s="377" t="s">
        <v>173</v>
      </c>
      <c r="B104" s="377" t="s">
        <v>168</v>
      </c>
      <c r="C104" s="378" t="s">
        <v>48</v>
      </c>
      <c r="D104" s="379" t="s">
        <v>315</v>
      </c>
      <c r="E104" s="396">
        <v>45239</v>
      </c>
      <c r="F104" s="396">
        <v>45253</v>
      </c>
      <c r="G104" s="374"/>
      <c r="H104" s="374"/>
      <c r="I104" s="373"/>
      <c r="J104" s="373"/>
      <c r="K104" s="373"/>
      <c r="L104" s="373"/>
      <c r="M104" s="373"/>
      <c r="N104" s="374"/>
      <c r="O104" s="374"/>
      <c r="P104" s="374"/>
      <c r="Q104" s="374"/>
      <c r="R104" s="373"/>
      <c r="S104" s="373"/>
      <c r="T104" s="375"/>
      <c r="U104" s="375"/>
      <c r="V104" s="117">
        <v>119</v>
      </c>
      <c r="W104" s="36" t="s">
        <v>79</v>
      </c>
      <c r="X104" s="125" t="s">
        <v>80</v>
      </c>
      <c r="Y104" s="111" t="s">
        <v>71</v>
      </c>
      <c r="Z104" s="110" t="s">
        <v>272</v>
      </c>
      <c r="AA104" s="398">
        <v>45358</v>
      </c>
      <c r="AB104" s="396">
        <v>45239</v>
      </c>
      <c r="AC104" s="396">
        <v>45253</v>
      </c>
      <c r="AD104" s="396">
        <v>45337</v>
      </c>
      <c r="AE104" s="399">
        <v>45340</v>
      </c>
      <c r="AF104" s="399">
        <v>45365</v>
      </c>
      <c r="AG104" s="395"/>
      <c r="AH104" s="395"/>
      <c r="AI104" s="395"/>
      <c r="AJ104" s="395"/>
      <c r="AK104" s="395"/>
      <c r="AL104" s="395"/>
      <c r="AM104" s="395"/>
      <c r="AN104" s="395"/>
      <c r="AO104" s="395"/>
      <c r="AP104" s="395"/>
      <c r="AQ104" s="395"/>
      <c r="AR104" s="395"/>
    </row>
    <row r="105" spans="1:44" x14ac:dyDescent="0.2">
      <c r="A105" s="377" t="s">
        <v>143</v>
      </c>
      <c r="B105" s="377" t="s">
        <v>316</v>
      </c>
      <c r="C105" s="378" t="s">
        <v>39</v>
      </c>
      <c r="D105" s="379" t="s">
        <v>317</v>
      </c>
      <c r="E105" s="396">
        <v>45239</v>
      </c>
      <c r="F105" s="396">
        <v>45246</v>
      </c>
      <c r="G105" s="396">
        <v>45260</v>
      </c>
      <c r="H105" s="374"/>
      <c r="I105" s="373"/>
      <c r="J105" s="373"/>
      <c r="K105" s="373"/>
      <c r="L105" s="373"/>
      <c r="M105" s="373"/>
      <c r="N105" s="374"/>
      <c r="O105" s="374"/>
      <c r="P105" s="374"/>
      <c r="Q105" s="374"/>
      <c r="R105" s="373"/>
      <c r="S105" s="373"/>
      <c r="T105" s="375"/>
      <c r="U105" s="375"/>
      <c r="V105" s="117">
        <v>121</v>
      </c>
      <c r="W105" s="36" t="s">
        <v>78</v>
      </c>
      <c r="X105" s="36" t="s">
        <v>21</v>
      </c>
      <c r="Y105" s="33" t="s">
        <v>25</v>
      </c>
      <c r="Z105" s="35" t="s">
        <v>211</v>
      </c>
      <c r="AA105" s="397"/>
      <c r="AB105" s="396">
        <v>45239</v>
      </c>
      <c r="AC105" s="396">
        <v>45253</v>
      </c>
      <c r="AD105" s="396">
        <v>45640</v>
      </c>
      <c r="AE105" s="397"/>
      <c r="AF105" s="395"/>
      <c r="AG105" s="395"/>
      <c r="AH105" s="395"/>
      <c r="AI105" s="395"/>
      <c r="AJ105" s="395"/>
      <c r="AK105" s="395"/>
      <c r="AL105" s="395"/>
      <c r="AM105" s="233">
        <v>45330</v>
      </c>
      <c r="AN105" s="395"/>
      <c r="AO105" s="395"/>
      <c r="AP105" s="395"/>
      <c r="AQ105" s="395"/>
      <c r="AR105" s="395"/>
    </row>
    <row r="106" spans="1:44" x14ac:dyDescent="0.2">
      <c r="A106" s="377" t="s">
        <v>318</v>
      </c>
      <c r="B106" s="377" t="s">
        <v>155</v>
      </c>
      <c r="C106" s="378" t="s">
        <v>25</v>
      </c>
      <c r="D106" s="379" t="s">
        <v>319</v>
      </c>
      <c r="E106" s="396">
        <v>45239</v>
      </c>
      <c r="F106" s="396">
        <v>45253</v>
      </c>
      <c r="G106" s="399">
        <v>45372</v>
      </c>
      <c r="H106" s="374"/>
      <c r="I106" s="373"/>
      <c r="J106" s="373"/>
      <c r="K106" s="373"/>
      <c r="L106" s="373"/>
      <c r="M106" s="373"/>
      <c r="N106" s="374"/>
      <c r="O106" s="374"/>
      <c r="P106" s="374"/>
      <c r="Q106" s="374"/>
      <c r="R106" s="373"/>
      <c r="S106" s="373"/>
      <c r="T106" s="375"/>
      <c r="U106" s="375"/>
      <c r="V106" s="117">
        <v>122</v>
      </c>
      <c r="W106" s="60" t="s">
        <v>1156</v>
      </c>
      <c r="X106" s="60" t="s">
        <v>395</v>
      </c>
      <c r="Y106" s="45" t="s">
        <v>544</v>
      </c>
      <c r="Z106" s="46" t="s">
        <v>1157</v>
      </c>
      <c r="AA106" s="397"/>
      <c r="AB106" s="396">
        <v>45246</v>
      </c>
      <c r="AC106" s="395"/>
      <c r="AD106" s="372"/>
      <c r="AE106" s="395"/>
      <c r="AF106" s="397"/>
      <c r="AG106" s="397"/>
      <c r="AH106" s="395"/>
      <c r="AI106" s="395"/>
      <c r="AJ106" s="395"/>
      <c r="AK106" s="395"/>
      <c r="AL106" s="395"/>
      <c r="AM106" s="395"/>
      <c r="AN106" s="395"/>
      <c r="AO106" s="395"/>
      <c r="AP106" s="395"/>
      <c r="AQ106" s="395"/>
      <c r="AR106" s="395"/>
    </row>
    <row r="107" spans="1:44" x14ac:dyDescent="0.2">
      <c r="A107" s="377" t="s">
        <v>914</v>
      </c>
      <c r="B107" s="377" t="s">
        <v>915</v>
      </c>
      <c r="C107" s="378" t="s">
        <v>99</v>
      </c>
      <c r="D107" s="379" t="s">
        <v>916</v>
      </c>
      <c r="E107" s="399">
        <v>45340</v>
      </c>
      <c r="F107" s="396">
        <v>45379</v>
      </c>
      <c r="G107" s="404"/>
      <c r="H107" s="374"/>
      <c r="I107" s="373"/>
      <c r="J107" s="373"/>
      <c r="K107" s="373"/>
      <c r="L107" s="373"/>
      <c r="M107" s="373"/>
      <c r="N107" s="374"/>
      <c r="O107" s="374"/>
      <c r="P107" s="374"/>
      <c r="Q107" s="374"/>
      <c r="R107" s="373"/>
      <c r="S107" s="373"/>
      <c r="T107" s="375"/>
      <c r="U107" s="375"/>
      <c r="V107" s="117">
        <v>124</v>
      </c>
      <c r="W107" s="36" t="s">
        <v>142</v>
      </c>
      <c r="X107" s="36" t="s">
        <v>93</v>
      </c>
      <c r="Y107" s="33" t="s">
        <v>99</v>
      </c>
      <c r="Z107" s="35" t="s">
        <v>273</v>
      </c>
      <c r="AA107" s="397"/>
      <c r="AB107" s="396">
        <v>45239</v>
      </c>
      <c r="AC107" s="396">
        <v>45337</v>
      </c>
      <c r="AD107" s="399">
        <v>45340</v>
      </c>
      <c r="AE107" s="395"/>
      <c r="AF107" s="395"/>
      <c r="AG107" s="395"/>
      <c r="AH107" s="395"/>
      <c r="AI107" s="395"/>
      <c r="AJ107" s="395"/>
      <c r="AK107" s="395"/>
      <c r="AL107" s="395"/>
      <c r="AM107" s="233">
        <v>45330</v>
      </c>
      <c r="AN107" s="395"/>
      <c r="AO107" s="395"/>
      <c r="AP107" s="395"/>
      <c r="AQ107" s="395"/>
      <c r="AR107" s="395"/>
    </row>
    <row r="108" spans="1:44" x14ac:dyDescent="0.2">
      <c r="A108" s="377" t="s">
        <v>320</v>
      </c>
      <c r="B108" s="377" t="s">
        <v>175</v>
      </c>
      <c r="C108" s="378" t="s">
        <v>40</v>
      </c>
      <c r="D108" s="379" t="s">
        <v>321</v>
      </c>
      <c r="E108" s="396">
        <v>45239</v>
      </c>
      <c r="F108" s="396">
        <v>45253</v>
      </c>
      <c r="G108" s="399">
        <v>45340</v>
      </c>
      <c r="H108" s="399">
        <v>45365</v>
      </c>
      <c r="I108" s="373"/>
      <c r="J108" s="373"/>
      <c r="K108" s="373"/>
      <c r="L108" s="373"/>
      <c r="M108" s="373"/>
      <c r="N108" s="374"/>
      <c r="O108" s="374"/>
      <c r="P108" s="374"/>
      <c r="Q108" s="374"/>
      <c r="R108" s="373"/>
      <c r="S108" s="373"/>
      <c r="T108" s="375"/>
      <c r="U108" s="375"/>
      <c r="V108" s="117">
        <v>125</v>
      </c>
      <c r="W108" s="36" t="s">
        <v>507</v>
      </c>
      <c r="X108" s="36" t="s">
        <v>506</v>
      </c>
      <c r="Y108" s="33" t="s">
        <v>99</v>
      </c>
      <c r="Z108" s="35" t="s">
        <v>505</v>
      </c>
      <c r="AA108" s="397"/>
      <c r="AB108" s="396">
        <v>45337</v>
      </c>
      <c r="AC108" s="399">
        <v>45340</v>
      </c>
      <c r="AD108" s="399">
        <v>45365</v>
      </c>
      <c r="AE108" s="400"/>
      <c r="AF108" s="400"/>
      <c r="AG108" s="400"/>
      <c r="AH108" s="400"/>
      <c r="AI108" s="400"/>
      <c r="AJ108" s="400"/>
      <c r="AK108" s="233">
        <v>45633</v>
      </c>
      <c r="AL108" s="395"/>
      <c r="AM108" s="233">
        <v>45330</v>
      </c>
      <c r="AN108" s="395"/>
      <c r="AO108" s="395"/>
      <c r="AP108" s="395"/>
      <c r="AQ108" s="395"/>
      <c r="AR108" s="395"/>
    </row>
    <row r="109" spans="1:44" x14ac:dyDescent="0.2">
      <c r="A109" s="377" t="s">
        <v>740</v>
      </c>
      <c r="B109" s="377" t="s">
        <v>59</v>
      </c>
      <c r="C109" s="378" t="s">
        <v>39</v>
      </c>
      <c r="D109" s="379" t="s">
        <v>741</v>
      </c>
      <c r="E109" s="396">
        <v>45246</v>
      </c>
      <c r="F109" s="399">
        <v>45372</v>
      </c>
      <c r="G109" s="181"/>
      <c r="H109" s="374"/>
      <c r="I109" s="373"/>
      <c r="J109" s="373"/>
      <c r="K109" s="373"/>
      <c r="L109" s="373"/>
      <c r="M109" s="373"/>
      <c r="N109" s="374"/>
      <c r="O109" s="374"/>
      <c r="P109" s="374"/>
      <c r="Q109" s="374"/>
      <c r="R109" s="373"/>
      <c r="S109" s="373"/>
      <c r="T109" s="375"/>
      <c r="U109" s="375"/>
      <c r="V109" s="117">
        <v>126</v>
      </c>
      <c r="W109" s="36" t="s">
        <v>129</v>
      </c>
      <c r="X109" s="36" t="s">
        <v>130</v>
      </c>
      <c r="Y109" s="33" t="s">
        <v>71</v>
      </c>
      <c r="Z109" s="35" t="s">
        <v>212</v>
      </c>
      <c r="AA109" s="397"/>
      <c r="AB109" s="396">
        <v>45239</v>
      </c>
      <c r="AC109" s="396">
        <v>45253</v>
      </c>
      <c r="AD109" s="396">
        <v>45337</v>
      </c>
      <c r="AE109" s="399">
        <v>45365</v>
      </c>
      <c r="AF109" s="399">
        <v>45340</v>
      </c>
      <c r="AG109" s="396">
        <v>45379</v>
      </c>
      <c r="AH109" s="397"/>
      <c r="AI109" s="395"/>
      <c r="AJ109" s="395"/>
      <c r="AK109" s="233">
        <v>45633</v>
      </c>
      <c r="AL109" s="233">
        <v>44909</v>
      </c>
      <c r="AM109" s="233">
        <v>45330</v>
      </c>
      <c r="AN109" s="395"/>
      <c r="AO109" s="395"/>
      <c r="AP109" s="395"/>
      <c r="AQ109" s="395"/>
      <c r="AR109" s="395"/>
    </row>
    <row r="110" spans="1:44" x14ac:dyDescent="0.2">
      <c r="A110" s="377" t="s">
        <v>322</v>
      </c>
      <c r="B110" s="377" t="s">
        <v>35</v>
      </c>
      <c r="C110" s="378" t="s">
        <v>71</v>
      </c>
      <c r="D110" s="379" t="s">
        <v>323</v>
      </c>
      <c r="E110" s="396">
        <v>45239</v>
      </c>
      <c r="F110" s="396">
        <v>45253</v>
      </c>
      <c r="G110" s="374"/>
      <c r="H110" s="374"/>
      <c r="I110" s="373"/>
      <c r="J110" s="373"/>
      <c r="K110" s="373"/>
      <c r="L110" s="373"/>
      <c r="M110" s="373"/>
      <c r="N110" s="374"/>
      <c r="O110" s="374"/>
      <c r="P110" s="374"/>
      <c r="Q110" s="374"/>
      <c r="R110" s="373"/>
      <c r="S110" s="373"/>
      <c r="T110" s="375"/>
      <c r="U110" s="375"/>
      <c r="V110" s="117">
        <v>128</v>
      </c>
      <c r="W110" s="36" t="s">
        <v>50</v>
      </c>
      <c r="X110" s="36" t="s">
        <v>179</v>
      </c>
      <c r="Y110" s="33" t="s">
        <v>48</v>
      </c>
      <c r="Z110" s="35" t="s">
        <v>274</v>
      </c>
      <c r="AA110" s="397"/>
      <c r="AB110" s="396">
        <v>45239</v>
      </c>
      <c r="AC110" s="396">
        <v>45253</v>
      </c>
      <c r="AD110" s="396">
        <v>45640</v>
      </c>
      <c r="AE110" s="397"/>
      <c r="AF110" s="397"/>
      <c r="AG110" s="397"/>
      <c r="AH110" s="395"/>
      <c r="AI110" s="395"/>
      <c r="AJ110" s="395"/>
      <c r="AK110" s="395"/>
      <c r="AL110" s="395"/>
      <c r="AM110" s="395"/>
      <c r="AN110" s="395"/>
      <c r="AO110" s="395"/>
      <c r="AP110" s="395"/>
      <c r="AQ110" s="395"/>
      <c r="AR110" s="395"/>
    </row>
    <row r="111" spans="1:44" x14ac:dyDescent="0.2">
      <c r="A111" s="377" t="s">
        <v>1001</v>
      </c>
      <c r="B111" s="377" t="s">
        <v>722</v>
      </c>
      <c r="C111" s="378" t="s">
        <v>25</v>
      </c>
      <c r="D111" s="379" t="s">
        <v>1002</v>
      </c>
      <c r="E111" s="396">
        <v>45246</v>
      </c>
      <c r="F111" s="396">
        <v>45260</v>
      </c>
      <c r="G111" s="399">
        <v>45372</v>
      </c>
      <c r="H111" s="374"/>
      <c r="I111" s="373"/>
      <c r="J111" s="373"/>
      <c r="K111" s="373"/>
      <c r="L111" s="373"/>
      <c r="M111" s="373"/>
      <c r="N111" s="374"/>
      <c r="O111" s="374"/>
      <c r="P111" s="374"/>
      <c r="Q111" s="374"/>
      <c r="R111" s="373"/>
      <c r="S111" s="373"/>
      <c r="T111" s="375"/>
      <c r="U111" s="375"/>
      <c r="V111" s="117">
        <v>130</v>
      </c>
      <c r="W111" s="60" t="s">
        <v>642</v>
      </c>
      <c r="X111" s="60" t="s">
        <v>21</v>
      </c>
      <c r="Y111" s="45" t="s">
        <v>635</v>
      </c>
      <c r="Z111" s="46" t="s">
        <v>641</v>
      </c>
      <c r="AA111" s="397"/>
      <c r="AB111" s="397"/>
      <c r="AC111" s="397"/>
      <c r="AD111" s="397"/>
      <c r="AE111" s="397"/>
      <c r="AF111" s="397"/>
      <c r="AG111" s="397"/>
      <c r="AH111" s="397"/>
      <c r="AI111" s="395"/>
      <c r="AJ111" s="376">
        <v>45337</v>
      </c>
      <c r="AK111" s="395"/>
      <c r="AL111" s="395"/>
      <c r="AM111" s="395"/>
      <c r="AN111" s="395"/>
      <c r="AO111" s="395"/>
      <c r="AP111" s="395"/>
      <c r="AQ111" s="395"/>
      <c r="AR111" s="395"/>
    </row>
    <row r="112" spans="1:44" x14ac:dyDescent="0.2">
      <c r="A112" s="377" t="s">
        <v>796</v>
      </c>
      <c r="B112" s="377" t="s">
        <v>20</v>
      </c>
      <c r="C112" s="378" t="s">
        <v>48</v>
      </c>
      <c r="D112" s="379" t="s">
        <v>797</v>
      </c>
      <c r="E112" s="396">
        <v>45253</v>
      </c>
      <c r="F112" s="399">
        <v>45340</v>
      </c>
      <c r="G112" s="181"/>
      <c r="H112" s="374"/>
      <c r="I112" s="373"/>
      <c r="J112" s="373"/>
      <c r="K112" s="373"/>
      <c r="L112" s="373"/>
      <c r="M112" s="373"/>
      <c r="N112" s="374"/>
      <c r="O112" s="374"/>
      <c r="P112" s="374"/>
      <c r="Q112" s="374"/>
      <c r="R112" s="373"/>
      <c r="S112" s="373"/>
      <c r="T112" s="375"/>
      <c r="U112" s="375"/>
      <c r="V112" s="117">
        <v>131</v>
      </c>
      <c r="W112" s="60" t="s">
        <v>1563</v>
      </c>
      <c r="X112" s="60" t="s">
        <v>1564</v>
      </c>
      <c r="Y112" s="45" t="s">
        <v>930</v>
      </c>
      <c r="Z112" s="46" t="s">
        <v>1565</v>
      </c>
      <c r="AA112" s="397"/>
      <c r="AB112" s="400"/>
      <c r="AC112" s="400"/>
      <c r="AD112" s="397"/>
      <c r="AE112" s="395"/>
      <c r="AF112" s="397"/>
      <c r="AG112" s="397"/>
      <c r="AH112" s="395"/>
      <c r="AI112" s="395"/>
      <c r="AJ112" s="395"/>
      <c r="AK112" s="395"/>
      <c r="AL112" s="395"/>
      <c r="AM112" s="233">
        <v>45330</v>
      </c>
      <c r="AN112" s="395"/>
      <c r="AO112" s="395"/>
      <c r="AP112" s="395"/>
      <c r="AQ112" s="395"/>
      <c r="AR112" s="395"/>
    </row>
    <row r="113" spans="1:44" x14ac:dyDescent="0.2">
      <c r="A113" s="377" t="s">
        <v>845</v>
      </c>
      <c r="B113" s="377" t="s">
        <v>846</v>
      </c>
      <c r="C113" s="378" t="s">
        <v>38</v>
      </c>
      <c r="D113" s="379" t="s">
        <v>847</v>
      </c>
      <c r="E113" s="396">
        <v>45253</v>
      </c>
      <c r="F113" s="396">
        <v>45344</v>
      </c>
      <c r="G113" s="399">
        <v>45372</v>
      </c>
      <c r="H113" s="396">
        <v>45379</v>
      </c>
      <c r="I113" s="373"/>
      <c r="J113" s="373"/>
      <c r="K113" s="373"/>
      <c r="L113" s="373"/>
      <c r="M113" s="373"/>
      <c r="N113" s="374"/>
      <c r="O113" s="374"/>
      <c r="P113" s="374"/>
      <c r="Q113" s="374"/>
      <c r="R113" s="373"/>
      <c r="S113" s="373"/>
      <c r="T113" s="375"/>
      <c r="U113" s="375"/>
      <c r="V113" s="117">
        <v>132</v>
      </c>
      <c r="W113" s="60" t="s">
        <v>1410</v>
      </c>
      <c r="X113" s="60" t="s">
        <v>53</v>
      </c>
      <c r="Y113" s="45" t="s">
        <v>39</v>
      </c>
      <c r="Z113" s="46" t="s">
        <v>1411</v>
      </c>
      <c r="AA113" s="397"/>
      <c r="AB113" s="396">
        <v>45344</v>
      </c>
      <c r="AC113" s="399">
        <v>45372</v>
      </c>
      <c r="AD113" s="396">
        <v>45379</v>
      </c>
      <c r="AE113" s="395"/>
      <c r="AF113" s="395"/>
      <c r="AG113" s="395"/>
      <c r="AH113" s="395"/>
      <c r="AI113" s="395"/>
      <c r="AJ113" s="395"/>
      <c r="AK113" s="395"/>
      <c r="AL113" s="395"/>
      <c r="AM113" s="395"/>
      <c r="AN113" s="395"/>
      <c r="AO113" s="395"/>
      <c r="AP113" s="395"/>
      <c r="AQ113" s="395"/>
      <c r="AR113" s="395"/>
    </row>
    <row r="114" spans="1:44" x14ac:dyDescent="0.2">
      <c r="A114" s="377" t="s">
        <v>742</v>
      </c>
      <c r="B114" s="377" t="s">
        <v>23</v>
      </c>
      <c r="C114" s="378" t="s">
        <v>39</v>
      </c>
      <c r="D114" s="379" t="s">
        <v>743</v>
      </c>
      <c r="E114" s="396">
        <v>45246</v>
      </c>
      <c r="F114" s="396">
        <v>45260</v>
      </c>
      <c r="G114" s="396">
        <v>45344</v>
      </c>
      <c r="H114" s="399">
        <v>45372</v>
      </c>
      <c r="I114" s="373"/>
      <c r="J114" s="373"/>
      <c r="K114" s="373"/>
      <c r="L114" s="373"/>
      <c r="M114" s="373"/>
      <c r="N114" s="374"/>
      <c r="O114" s="374"/>
      <c r="P114" s="374"/>
      <c r="Q114" s="374"/>
      <c r="R114" s="373"/>
      <c r="S114" s="373"/>
      <c r="T114" s="375"/>
      <c r="U114" s="375"/>
      <c r="V114" s="117">
        <v>135</v>
      </c>
      <c r="W114" s="36" t="s">
        <v>88</v>
      </c>
      <c r="X114" s="36" t="s">
        <v>89</v>
      </c>
      <c r="Y114" s="33" t="s">
        <v>71</v>
      </c>
      <c r="Z114" s="35" t="s">
        <v>275</v>
      </c>
      <c r="AA114" s="397"/>
      <c r="AB114" s="396">
        <v>45239</v>
      </c>
      <c r="AC114" s="396">
        <v>45253</v>
      </c>
      <c r="AD114" s="396">
        <v>45640</v>
      </c>
      <c r="AE114" s="396">
        <v>45337</v>
      </c>
      <c r="AF114" s="399">
        <v>45340</v>
      </c>
      <c r="AG114" s="399">
        <v>45365</v>
      </c>
      <c r="AH114" s="395"/>
      <c r="AI114" s="395"/>
      <c r="AJ114" s="395"/>
      <c r="AK114" s="395"/>
      <c r="AL114" s="395"/>
      <c r="AM114" s="395"/>
      <c r="AN114" s="395"/>
      <c r="AO114" s="395"/>
      <c r="AP114" s="395"/>
      <c r="AQ114" s="395"/>
      <c r="AR114" s="395"/>
    </row>
    <row r="115" spans="1:44" x14ac:dyDescent="0.2">
      <c r="A115" s="377" t="s">
        <v>848</v>
      </c>
      <c r="B115" s="377" t="s">
        <v>23</v>
      </c>
      <c r="C115" s="378" t="s">
        <v>38</v>
      </c>
      <c r="D115" s="379" t="s">
        <v>849</v>
      </c>
      <c r="E115" s="396">
        <v>45246</v>
      </c>
      <c r="F115" s="396">
        <v>45260</v>
      </c>
      <c r="G115" s="396">
        <v>45640</v>
      </c>
      <c r="H115" s="396">
        <v>45344</v>
      </c>
      <c r="I115" s="399">
        <v>45372</v>
      </c>
      <c r="J115" s="373"/>
      <c r="K115" s="373"/>
      <c r="L115" s="373"/>
      <c r="M115" s="373"/>
      <c r="N115" s="374"/>
      <c r="O115" s="374"/>
      <c r="P115" s="374"/>
      <c r="Q115" s="374"/>
      <c r="R115" s="373"/>
      <c r="S115" s="373"/>
      <c r="T115" s="375"/>
      <c r="U115" s="375"/>
      <c r="V115" s="117">
        <v>136</v>
      </c>
      <c r="W115" s="36" t="s">
        <v>621</v>
      </c>
      <c r="X115" s="36" t="s">
        <v>620</v>
      </c>
      <c r="Y115" s="33" t="s">
        <v>39</v>
      </c>
      <c r="Z115" s="35" t="s">
        <v>619</v>
      </c>
      <c r="AA115" s="397"/>
      <c r="AB115" s="396">
        <v>45246</v>
      </c>
      <c r="AC115" s="396">
        <v>45260</v>
      </c>
      <c r="AD115" s="396">
        <v>45640</v>
      </c>
      <c r="AE115" s="396">
        <v>45344</v>
      </c>
      <c r="AF115" s="395"/>
      <c r="AG115" s="395"/>
      <c r="AH115" s="395"/>
      <c r="AI115" s="395"/>
      <c r="AJ115" s="395"/>
      <c r="AK115" s="395"/>
      <c r="AL115" s="395"/>
      <c r="AM115" s="395"/>
      <c r="AN115" s="395"/>
      <c r="AO115" s="395"/>
      <c r="AP115" s="395"/>
      <c r="AQ115" s="395"/>
      <c r="AR115" s="395"/>
    </row>
    <row r="116" spans="1:44" x14ac:dyDescent="0.2">
      <c r="A116" s="377" t="s">
        <v>1006</v>
      </c>
      <c r="B116" s="377" t="s">
        <v>946</v>
      </c>
      <c r="C116" s="378" t="s">
        <v>25</v>
      </c>
      <c r="D116" s="379" t="s">
        <v>1007</v>
      </c>
      <c r="E116" s="396">
        <v>45246</v>
      </c>
      <c r="F116" s="396">
        <v>45337</v>
      </c>
      <c r="G116" s="399">
        <v>45365</v>
      </c>
      <c r="H116" s="374"/>
      <c r="I116" s="373"/>
      <c r="J116" s="373"/>
      <c r="K116" s="373"/>
      <c r="L116" s="373"/>
      <c r="M116" s="373"/>
      <c r="N116" s="374"/>
      <c r="O116" s="374"/>
      <c r="P116" s="374"/>
      <c r="Q116" s="374"/>
      <c r="R116" s="373"/>
      <c r="S116" s="373"/>
      <c r="T116" s="375"/>
      <c r="U116" s="375"/>
      <c r="V116" s="117">
        <v>139</v>
      </c>
      <c r="W116" s="36" t="s">
        <v>504</v>
      </c>
      <c r="X116" s="36" t="s">
        <v>43</v>
      </c>
      <c r="Y116" s="33" t="s">
        <v>99</v>
      </c>
      <c r="Z116" s="35" t="s">
        <v>503</v>
      </c>
      <c r="AA116" s="397"/>
      <c r="AB116" s="396">
        <v>45246</v>
      </c>
      <c r="AC116" s="396">
        <v>45260</v>
      </c>
      <c r="AD116" s="396">
        <v>45640</v>
      </c>
      <c r="AE116" s="396">
        <v>45344</v>
      </c>
      <c r="AF116" s="399">
        <v>45372</v>
      </c>
      <c r="AG116" s="395"/>
      <c r="AH116" s="395"/>
      <c r="AI116" s="395"/>
      <c r="AJ116" s="395"/>
      <c r="AK116" s="395"/>
      <c r="AL116" s="395"/>
      <c r="AM116" s="395"/>
      <c r="AN116" s="395"/>
      <c r="AO116" s="395"/>
      <c r="AP116" s="395"/>
      <c r="AQ116" s="395"/>
      <c r="AR116" s="395"/>
    </row>
    <row r="117" spans="1:44" x14ac:dyDescent="0.2">
      <c r="A117" s="377" t="s">
        <v>1008</v>
      </c>
      <c r="B117" s="377" t="s">
        <v>52</v>
      </c>
      <c r="C117" s="378" t="s">
        <v>25</v>
      </c>
      <c r="D117" s="379" t="s">
        <v>1009</v>
      </c>
      <c r="E117" s="396">
        <v>45246</v>
      </c>
      <c r="F117" s="396">
        <v>45260</v>
      </c>
      <c r="G117" s="399">
        <v>45372</v>
      </c>
      <c r="H117" s="374"/>
      <c r="I117" s="373"/>
      <c r="J117" s="373"/>
      <c r="K117" s="373"/>
      <c r="L117" s="373"/>
      <c r="M117" s="373"/>
      <c r="N117" s="374"/>
      <c r="O117" s="374"/>
      <c r="P117" s="374"/>
      <c r="Q117" s="374"/>
      <c r="R117" s="373"/>
      <c r="S117" s="373"/>
      <c r="T117" s="375"/>
      <c r="U117" s="375"/>
      <c r="V117" s="117">
        <v>141</v>
      </c>
      <c r="W117" s="36" t="s">
        <v>90</v>
      </c>
      <c r="X117" s="36" t="s">
        <v>21</v>
      </c>
      <c r="Y117" s="33" t="s">
        <v>71</v>
      </c>
      <c r="Z117" s="35" t="s">
        <v>276</v>
      </c>
      <c r="AA117" s="397"/>
      <c r="AB117" s="396">
        <v>45239</v>
      </c>
      <c r="AC117" s="396">
        <v>45253</v>
      </c>
      <c r="AD117" s="372"/>
      <c r="AE117" s="395"/>
      <c r="AF117" s="397"/>
      <c r="AG117" s="397"/>
      <c r="AH117" s="395"/>
      <c r="AI117" s="395"/>
      <c r="AJ117" s="395"/>
      <c r="AK117" s="395"/>
      <c r="AL117" s="395"/>
      <c r="AM117" s="395"/>
      <c r="AN117" s="395"/>
      <c r="AO117" s="395"/>
      <c r="AP117" s="395"/>
      <c r="AQ117" s="395"/>
      <c r="AR117" s="395"/>
    </row>
    <row r="118" spans="1:44" x14ac:dyDescent="0.2">
      <c r="A118" s="377" t="s">
        <v>798</v>
      </c>
      <c r="B118" s="377" t="s">
        <v>799</v>
      </c>
      <c r="C118" s="378" t="s">
        <v>48</v>
      </c>
      <c r="D118" s="379" t="s">
        <v>800</v>
      </c>
      <c r="E118" s="396">
        <v>45253</v>
      </c>
      <c r="F118" s="374"/>
      <c r="G118" s="181"/>
      <c r="H118" s="374"/>
      <c r="I118" s="373"/>
      <c r="J118" s="373"/>
      <c r="K118" s="373"/>
      <c r="L118" s="373"/>
      <c r="M118" s="373"/>
      <c r="N118" s="374"/>
      <c r="O118" s="374"/>
      <c r="P118" s="374"/>
      <c r="Q118" s="374"/>
      <c r="R118" s="373"/>
      <c r="S118" s="373"/>
      <c r="T118" s="375"/>
      <c r="U118" s="375"/>
      <c r="V118" s="117">
        <v>144</v>
      </c>
      <c r="W118" s="36" t="s">
        <v>555</v>
      </c>
      <c r="X118" s="36" t="s">
        <v>554</v>
      </c>
      <c r="Y118" s="33" t="s">
        <v>38</v>
      </c>
      <c r="Z118" s="35" t="s">
        <v>553</v>
      </c>
      <c r="AA118" s="398">
        <v>45358</v>
      </c>
      <c r="AB118" s="396">
        <v>45246</v>
      </c>
      <c r="AC118" s="396">
        <v>45260</v>
      </c>
      <c r="AD118" s="396">
        <v>45640</v>
      </c>
      <c r="AE118" s="396">
        <v>45344</v>
      </c>
      <c r="AF118" s="399">
        <v>45372</v>
      </c>
      <c r="AG118" s="396">
        <v>45379</v>
      </c>
      <c r="AH118" s="395"/>
      <c r="AI118" s="395"/>
      <c r="AJ118" s="395"/>
      <c r="AK118" s="233">
        <v>45633</v>
      </c>
      <c r="AL118" s="395"/>
      <c r="AM118" s="395"/>
      <c r="AN118" s="395"/>
      <c r="AO118" s="395"/>
      <c r="AP118" s="395"/>
      <c r="AQ118" s="395"/>
      <c r="AR118" s="395"/>
    </row>
    <row r="119" spans="1:44" x14ac:dyDescent="0.2">
      <c r="A119" s="377" t="s">
        <v>1251</v>
      </c>
      <c r="B119" s="377" t="s">
        <v>816</v>
      </c>
      <c r="C119" s="378" t="s">
        <v>635</v>
      </c>
      <c r="D119" s="379" t="s">
        <v>1252</v>
      </c>
      <c r="E119" s="399">
        <v>45340</v>
      </c>
      <c r="F119" s="399">
        <v>45365</v>
      </c>
      <c r="G119" s="404"/>
      <c r="H119" s="374"/>
      <c r="I119" s="373"/>
      <c r="J119" s="373"/>
      <c r="K119" s="373"/>
      <c r="L119" s="373"/>
      <c r="M119" s="373"/>
      <c r="N119" s="374"/>
      <c r="O119" s="374"/>
      <c r="P119" s="374"/>
      <c r="Q119" s="374"/>
      <c r="R119" s="373"/>
      <c r="S119" s="373"/>
      <c r="T119" s="375"/>
      <c r="U119" s="375"/>
      <c r="V119" s="117">
        <v>148</v>
      </c>
      <c r="W119" s="36" t="s">
        <v>277</v>
      </c>
      <c r="X119" s="36" t="s">
        <v>278</v>
      </c>
      <c r="Y119" s="33" t="s">
        <v>25</v>
      </c>
      <c r="Z119" s="35" t="s">
        <v>279</v>
      </c>
      <c r="AA119" s="397"/>
      <c r="AB119" s="396">
        <v>45239</v>
      </c>
      <c r="AC119" s="396">
        <v>45253</v>
      </c>
      <c r="AD119" s="396">
        <v>45640</v>
      </c>
      <c r="AE119" s="396">
        <v>45337</v>
      </c>
      <c r="AF119" s="399">
        <v>45340</v>
      </c>
      <c r="AG119" s="396">
        <v>45379</v>
      </c>
      <c r="AH119" s="395"/>
      <c r="AI119" s="395"/>
      <c r="AJ119" s="395"/>
      <c r="AK119" s="395"/>
      <c r="AL119" s="395"/>
      <c r="AM119" s="395"/>
      <c r="AN119" s="395"/>
      <c r="AO119" s="395"/>
      <c r="AP119" s="395"/>
      <c r="AQ119" s="395"/>
      <c r="AR119" s="395"/>
    </row>
    <row r="120" spans="1:44" x14ac:dyDescent="0.2">
      <c r="A120" s="377" t="s">
        <v>850</v>
      </c>
      <c r="B120" s="377" t="s">
        <v>851</v>
      </c>
      <c r="C120" s="378" t="s">
        <v>38</v>
      </c>
      <c r="D120" s="379" t="s">
        <v>852</v>
      </c>
      <c r="E120" s="396">
        <v>45246</v>
      </c>
      <c r="F120" s="396">
        <v>45260</v>
      </c>
      <c r="G120" s="396">
        <v>45640</v>
      </c>
      <c r="H120" s="399">
        <v>45340</v>
      </c>
      <c r="I120" s="399">
        <v>45365</v>
      </c>
      <c r="J120" s="396">
        <v>45379</v>
      </c>
      <c r="K120" s="373"/>
      <c r="L120" s="373"/>
      <c r="M120" s="373"/>
      <c r="N120" s="374"/>
      <c r="O120" s="374"/>
      <c r="P120" s="374"/>
      <c r="Q120" s="374"/>
      <c r="R120" s="373"/>
      <c r="S120" s="373"/>
      <c r="T120" s="375"/>
      <c r="U120" s="375"/>
      <c r="V120" s="117">
        <v>149</v>
      </c>
      <c r="W120" s="36" t="s">
        <v>1387</v>
      </c>
      <c r="X120" s="36" t="s">
        <v>440</v>
      </c>
      <c r="Y120" s="33" t="s">
        <v>25</v>
      </c>
      <c r="Z120" s="35" t="s">
        <v>1388</v>
      </c>
      <c r="AA120" s="397"/>
      <c r="AB120" s="400"/>
      <c r="AC120" s="400"/>
      <c r="AD120" s="400"/>
      <c r="AE120" s="400"/>
      <c r="AF120" s="400"/>
      <c r="AG120" s="400"/>
      <c r="AH120" s="400"/>
      <c r="AI120" s="400"/>
      <c r="AJ120" s="400"/>
      <c r="AK120" s="233">
        <v>45633</v>
      </c>
      <c r="AL120" s="395"/>
      <c r="AM120" s="395"/>
      <c r="AN120" s="395"/>
      <c r="AO120" s="395"/>
      <c r="AP120" s="395"/>
      <c r="AQ120" s="395"/>
      <c r="AR120" s="395"/>
    </row>
    <row r="121" spans="1:44" x14ac:dyDescent="0.2">
      <c r="A121" s="381" t="s">
        <v>1574</v>
      </c>
      <c r="B121" s="381" t="s">
        <v>1575</v>
      </c>
      <c r="C121" s="383" t="s">
        <v>930</v>
      </c>
      <c r="D121" s="382" t="s">
        <v>1576</v>
      </c>
      <c r="E121" s="404"/>
      <c r="F121" s="374"/>
      <c r="G121" s="374"/>
      <c r="H121" s="374"/>
      <c r="I121" s="373"/>
      <c r="J121" s="373"/>
      <c r="K121" s="373"/>
      <c r="L121" s="373"/>
      <c r="M121" s="373"/>
      <c r="N121" s="374"/>
      <c r="O121" s="374"/>
      <c r="P121" s="224">
        <v>45330</v>
      </c>
      <c r="Q121" s="374"/>
      <c r="R121" s="373"/>
      <c r="S121" s="373"/>
      <c r="T121" s="375"/>
      <c r="U121" s="375"/>
      <c r="V121" s="117">
        <v>151</v>
      </c>
      <c r="W121" s="36" t="s">
        <v>552</v>
      </c>
      <c r="X121" s="36" t="s">
        <v>551</v>
      </c>
      <c r="Y121" s="33" t="s">
        <v>38</v>
      </c>
      <c r="Z121" s="35" t="s">
        <v>550</v>
      </c>
      <c r="AA121" s="398">
        <v>45358</v>
      </c>
      <c r="AB121" s="396">
        <v>45246</v>
      </c>
      <c r="AC121" s="396">
        <v>45260</v>
      </c>
      <c r="AD121" s="396">
        <v>45640</v>
      </c>
      <c r="AE121" s="396">
        <v>45344</v>
      </c>
      <c r="AF121" s="399">
        <v>45372</v>
      </c>
      <c r="AG121" s="396">
        <v>45379</v>
      </c>
      <c r="AH121" s="395"/>
      <c r="AI121" s="395"/>
      <c r="AJ121" s="395"/>
      <c r="AK121" s="395"/>
      <c r="AL121" s="395"/>
      <c r="AM121" s="395"/>
      <c r="AN121" s="395"/>
      <c r="AO121" s="395"/>
      <c r="AP121" s="395"/>
      <c r="AQ121" s="395"/>
      <c r="AR121" s="395"/>
    </row>
    <row r="122" spans="1:44" x14ac:dyDescent="0.2">
      <c r="A122" s="377" t="s">
        <v>67</v>
      </c>
      <c r="B122" s="377" t="s">
        <v>96</v>
      </c>
      <c r="C122" s="378" t="s">
        <v>71</v>
      </c>
      <c r="D122" s="379" t="s">
        <v>324</v>
      </c>
      <c r="E122" s="396">
        <v>45239</v>
      </c>
      <c r="F122" s="396">
        <v>45253</v>
      </c>
      <c r="G122" s="399">
        <v>45340</v>
      </c>
      <c r="H122" s="399">
        <v>45365</v>
      </c>
      <c r="I122" s="396">
        <v>45379</v>
      </c>
      <c r="J122" s="373"/>
      <c r="K122" s="373"/>
      <c r="L122" s="373"/>
      <c r="M122" s="373"/>
      <c r="N122" s="374"/>
      <c r="O122" s="374"/>
      <c r="P122" s="374"/>
      <c r="Q122" s="374"/>
      <c r="R122" s="373"/>
      <c r="S122" s="373"/>
      <c r="T122" s="375"/>
      <c r="U122" s="375"/>
      <c r="V122" s="117">
        <v>100</v>
      </c>
      <c r="W122" s="36" t="s">
        <v>280</v>
      </c>
      <c r="X122" s="36" t="s">
        <v>51</v>
      </c>
      <c r="Y122" s="33" t="s">
        <v>54</v>
      </c>
      <c r="Z122" s="35" t="s">
        <v>281</v>
      </c>
      <c r="AA122" s="397"/>
      <c r="AB122" s="396">
        <v>45239</v>
      </c>
      <c r="AC122" s="396">
        <v>45253</v>
      </c>
      <c r="AD122" s="396">
        <v>45337</v>
      </c>
      <c r="AE122" s="396">
        <v>45358</v>
      </c>
      <c r="AF122" s="399">
        <v>45340</v>
      </c>
      <c r="AG122" s="395"/>
      <c r="AH122" s="395"/>
      <c r="AI122" s="395"/>
      <c r="AJ122" s="395"/>
      <c r="AK122" s="233">
        <v>45633</v>
      </c>
      <c r="AL122" s="395"/>
      <c r="AM122" s="233">
        <v>45330</v>
      </c>
      <c r="AN122" s="395"/>
      <c r="AO122" s="395"/>
      <c r="AP122" s="395"/>
      <c r="AQ122" s="395"/>
      <c r="AR122" s="395"/>
    </row>
    <row r="123" spans="1:44" x14ac:dyDescent="0.2">
      <c r="A123" s="377" t="s">
        <v>1109</v>
      </c>
      <c r="B123" s="377" t="s">
        <v>1110</v>
      </c>
      <c r="C123" s="378" t="s">
        <v>71</v>
      </c>
      <c r="D123" s="379" t="s">
        <v>1111</v>
      </c>
      <c r="E123" s="396">
        <v>45337</v>
      </c>
      <c r="F123" s="399">
        <v>45340</v>
      </c>
      <c r="G123" s="396">
        <v>45379</v>
      </c>
      <c r="H123" s="374"/>
      <c r="I123" s="373"/>
      <c r="J123" s="373"/>
      <c r="K123" s="373"/>
      <c r="L123" s="373"/>
      <c r="M123" s="373"/>
      <c r="N123" s="374"/>
      <c r="O123" s="374"/>
      <c r="P123" s="224">
        <v>45330</v>
      </c>
      <c r="Q123" s="374"/>
      <c r="R123" s="373"/>
      <c r="S123" s="373"/>
      <c r="T123" s="375"/>
      <c r="U123" s="375"/>
      <c r="V123" s="117">
        <v>101</v>
      </c>
      <c r="W123" s="36" t="s">
        <v>20</v>
      </c>
      <c r="X123" s="36" t="s">
        <v>282</v>
      </c>
      <c r="Y123" s="33" t="s">
        <v>38</v>
      </c>
      <c r="Z123" s="35" t="s">
        <v>283</v>
      </c>
      <c r="AA123" s="398">
        <v>45358</v>
      </c>
      <c r="AB123" s="396">
        <v>45239</v>
      </c>
      <c r="AC123" s="396">
        <v>45253</v>
      </c>
      <c r="AD123" s="396">
        <v>45640</v>
      </c>
      <c r="AE123" s="396">
        <v>45337</v>
      </c>
      <c r="AF123" s="399">
        <v>45340</v>
      </c>
      <c r="AG123" s="399">
        <v>45365</v>
      </c>
      <c r="AH123" s="396">
        <v>45379</v>
      </c>
      <c r="AI123" s="395"/>
      <c r="AJ123" s="395"/>
      <c r="AK123" s="233">
        <v>45633</v>
      </c>
      <c r="AL123" s="395"/>
      <c r="AM123" s="395"/>
      <c r="AN123" s="395"/>
      <c r="AO123" s="395"/>
      <c r="AP123" s="395"/>
      <c r="AQ123" s="395"/>
      <c r="AR123" s="395"/>
    </row>
    <row r="124" spans="1:44" x14ac:dyDescent="0.2">
      <c r="A124" s="381" t="s">
        <v>685</v>
      </c>
      <c r="B124" s="381" t="s">
        <v>58</v>
      </c>
      <c r="C124" s="383" t="s">
        <v>40</v>
      </c>
      <c r="D124" s="382" t="s">
        <v>686</v>
      </c>
      <c r="E124" s="404"/>
      <c r="F124" s="374"/>
      <c r="G124" s="374"/>
      <c r="H124" s="374"/>
      <c r="I124" s="373"/>
      <c r="J124" s="373"/>
      <c r="K124" s="373"/>
      <c r="L124" s="232">
        <v>45365</v>
      </c>
      <c r="M124" s="376">
        <v>45337</v>
      </c>
      <c r="N124" s="374"/>
      <c r="O124" s="374"/>
      <c r="P124" s="374"/>
      <c r="Q124" s="374"/>
      <c r="R124" s="373"/>
      <c r="S124" s="373"/>
      <c r="T124" s="375"/>
      <c r="U124" s="375"/>
      <c r="V124" s="117">
        <v>102</v>
      </c>
      <c r="W124" s="60" t="s">
        <v>379</v>
      </c>
      <c r="X124" s="60" t="s">
        <v>378</v>
      </c>
      <c r="Y124" s="45" t="s">
        <v>100</v>
      </c>
      <c r="Z124" s="46" t="s">
        <v>377</v>
      </c>
      <c r="AA124" s="397"/>
      <c r="AB124" s="399">
        <v>45365</v>
      </c>
      <c r="AC124" s="397"/>
      <c r="AD124" s="397"/>
      <c r="AE124" s="395"/>
      <c r="AF124" s="397"/>
      <c r="AG124" s="397"/>
      <c r="AH124" s="395"/>
      <c r="AI124" s="395"/>
      <c r="AJ124" s="395"/>
      <c r="AK124" s="395"/>
      <c r="AL124" s="395"/>
      <c r="AM124" s="395"/>
      <c r="AN124" s="395"/>
      <c r="AO124" s="395"/>
      <c r="AP124" s="395"/>
      <c r="AQ124" s="395"/>
      <c r="AR124" s="395"/>
    </row>
    <row r="125" spans="1:44" x14ac:dyDescent="0.2">
      <c r="A125" s="377" t="s">
        <v>150</v>
      </c>
      <c r="B125" s="377" t="s">
        <v>151</v>
      </c>
      <c r="C125" s="378" t="s">
        <v>39</v>
      </c>
      <c r="D125" s="379" t="s">
        <v>226</v>
      </c>
      <c r="E125" s="396">
        <v>45239</v>
      </c>
      <c r="F125" s="374"/>
      <c r="G125" s="374"/>
      <c r="H125" s="374"/>
      <c r="I125" s="373"/>
      <c r="J125" s="373"/>
      <c r="K125" s="373"/>
      <c r="L125" s="373"/>
      <c r="M125" s="373"/>
      <c r="N125" s="374"/>
      <c r="O125" s="374"/>
      <c r="P125" s="374"/>
      <c r="Q125" s="374"/>
      <c r="R125" s="373"/>
      <c r="S125" s="373"/>
      <c r="T125" s="375"/>
      <c r="U125" s="375"/>
      <c r="V125" s="117">
        <v>103</v>
      </c>
      <c r="W125" s="36" t="s">
        <v>618</v>
      </c>
      <c r="X125" s="36" t="s">
        <v>144</v>
      </c>
      <c r="Y125" s="33" t="s">
        <v>39</v>
      </c>
      <c r="Z125" s="35" t="s">
        <v>617</v>
      </c>
      <c r="AA125" s="397"/>
      <c r="AB125" s="396">
        <v>45253</v>
      </c>
      <c r="AC125" s="399">
        <v>45365</v>
      </c>
      <c r="AD125" s="372"/>
      <c r="AE125" s="401"/>
      <c r="AF125" s="395"/>
      <c r="AG125" s="395"/>
      <c r="AH125" s="395"/>
      <c r="AI125" s="395"/>
      <c r="AJ125" s="395"/>
      <c r="AK125" s="395"/>
      <c r="AL125" s="395"/>
      <c r="AM125" s="395"/>
      <c r="AN125" s="395"/>
      <c r="AO125" s="395"/>
      <c r="AP125" s="395"/>
      <c r="AQ125" s="395"/>
      <c r="AR125" s="395"/>
    </row>
    <row r="126" spans="1:44" x14ac:dyDescent="0.2">
      <c r="A126" s="377" t="s">
        <v>1018</v>
      </c>
      <c r="B126" s="377" t="s">
        <v>1019</v>
      </c>
      <c r="C126" s="378" t="s">
        <v>25</v>
      </c>
      <c r="D126" s="379" t="s">
        <v>1020</v>
      </c>
      <c r="E126" s="396">
        <v>45246</v>
      </c>
      <c r="F126" s="396">
        <v>45260</v>
      </c>
      <c r="G126" s="399">
        <v>45372</v>
      </c>
      <c r="H126" s="374"/>
      <c r="I126" s="373"/>
      <c r="J126" s="373"/>
      <c r="K126" s="373"/>
      <c r="L126" s="373"/>
      <c r="M126" s="373"/>
      <c r="N126" s="374"/>
      <c r="O126" s="374"/>
      <c r="P126" s="374"/>
      <c r="Q126" s="374"/>
      <c r="R126" s="373"/>
      <c r="S126" s="373"/>
      <c r="T126" s="375"/>
      <c r="U126" s="375"/>
      <c r="V126" s="117">
        <v>104</v>
      </c>
      <c r="W126" s="60" t="s">
        <v>1480</v>
      </c>
      <c r="X126" s="60" t="s">
        <v>1479</v>
      </c>
      <c r="Y126" s="45" t="s">
        <v>48</v>
      </c>
      <c r="Z126" s="46" t="s">
        <v>1478</v>
      </c>
      <c r="AA126" s="397"/>
      <c r="AB126" s="396">
        <v>45344</v>
      </c>
      <c r="AC126" s="399">
        <v>45372</v>
      </c>
      <c r="AD126" s="397"/>
      <c r="AE126" s="395"/>
      <c r="AF126" s="395"/>
      <c r="AG126" s="395"/>
      <c r="AH126" s="395"/>
      <c r="AI126" s="395"/>
      <c r="AJ126" s="395"/>
      <c r="AK126" s="395"/>
      <c r="AL126" s="395"/>
      <c r="AM126" s="395"/>
      <c r="AN126" s="395"/>
      <c r="AO126" s="395"/>
      <c r="AP126" s="395"/>
      <c r="AQ126" s="395"/>
      <c r="AR126" s="395"/>
    </row>
    <row r="127" spans="1:44" x14ac:dyDescent="0.2">
      <c r="A127" s="377" t="s">
        <v>894</v>
      </c>
      <c r="B127" s="377" t="s">
        <v>895</v>
      </c>
      <c r="C127" s="378" t="s">
        <v>54</v>
      </c>
      <c r="D127" s="379" t="s">
        <v>896</v>
      </c>
      <c r="E127" s="396">
        <v>45246</v>
      </c>
      <c r="F127" s="396">
        <v>45260</v>
      </c>
      <c r="G127" s="181"/>
      <c r="H127" s="374"/>
      <c r="I127" s="373"/>
      <c r="J127" s="373"/>
      <c r="K127" s="373"/>
      <c r="L127" s="373"/>
      <c r="M127" s="373"/>
      <c r="N127" s="374"/>
      <c r="O127" s="374"/>
      <c r="P127" s="374"/>
      <c r="Q127" s="374"/>
      <c r="R127" s="373"/>
      <c r="S127" s="373"/>
      <c r="T127" s="375"/>
      <c r="U127" s="375"/>
      <c r="V127" s="117">
        <v>105</v>
      </c>
      <c r="W127" s="36" t="s">
        <v>284</v>
      </c>
      <c r="X127" s="36" t="s">
        <v>167</v>
      </c>
      <c r="Y127" s="33" t="s">
        <v>71</v>
      </c>
      <c r="Z127" s="35" t="s">
        <v>285</v>
      </c>
      <c r="AA127" s="398">
        <v>45358</v>
      </c>
      <c r="AB127" s="396">
        <v>45239</v>
      </c>
      <c r="AC127" s="396">
        <v>45253</v>
      </c>
      <c r="AD127" s="396">
        <v>45640</v>
      </c>
      <c r="AE127" s="396">
        <v>45337</v>
      </c>
      <c r="AF127" s="399">
        <v>45340</v>
      </c>
      <c r="AG127" s="399">
        <v>45365</v>
      </c>
      <c r="AH127" s="396">
        <v>45379</v>
      </c>
      <c r="AI127" s="395"/>
      <c r="AJ127" s="395"/>
      <c r="AK127" s="395"/>
      <c r="AL127" s="395"/>
      <c r="AM127" s="395"/>
      <c r="AN127" s="395"/>
      <c r="AO127" s="395"/>
      <c r="AP127" s="395"/>
      <c r="AQ127" s="395"/>
      <c r="AR127" s="395"/>
    </row>
    <row r="128" spans="1:44" x14ac:dyDescent="0.2">
      <c r="A128" s="377" t="s">
        <v>801</v>
      </c>
      <c r="B128" s="377" t="s">
        <v>802</v>
      </c>
      <c r="C128" s="378" t="s">
        <v>48</v>
      </c>
      <c r="D128" s="379" t="s">
        <v>803</v>
      </c>
      <c r="E128" s="396">
        <v>45246</v>
      </c>
      <c r="F128" s="396">
        <v>45260</v>
      </c>
      <c r="G128" s="181"/>
      <c r="H128" s="374"/>
      <c r="I128" s="373"/>
      <c r="J128" s="373"/>
      <c r="K128" s="373"/>
      <c r="L128" s="373"/>
      <c r="M128" s="373"/>
      <c r="N128" s="374"/>
      <c r="O128" s="374"/>
      <c r="P128" s="374"/>
      <c r="Q128" s="374"/>
      <c r="R128" s="373"/>
      <c r="S128" s="373"/>
      <c r="T128" s="375"/>
      <c r="U128" s="375"/>
      <c r="V128" s="117">
        <v>106</v>
      </c>
      <c r="W128" s="36" t="s">
        <v>548</v>
      </c>
      <c r="X128" s="36" t="s">
        <v>547</v>
      </c>
      <c r="Y128" s="33" t="s">
        <v>38</v>
      </c>
      <c r="Z128" s="35" t="s">
        <v>546</v>
      </c>
      <c r="AA128" s="397"/>
      <c r="AB128" s="396">
        <v>45246</v>
      </c>
      <c r="AC128" s="396">
        <v>45260</v>
      </c>
      <c r="AD128" s="396">
        <v>45344</v>
      </c>
      <c r="AE128" s="399">
        <v>45372</v>
      </c>
      <c r="AF128" s="395"/>
      <c r="AG128" s="395"/>
      <c r="AH128" s="397"/>
      <c r="AI128" s="397"/>
      <c r="AJ128" s="397"/>
      <c r="AK128" s="397"/>
      <c r="AL128" s="397"/>
      <c r="AM128" s="397"/>
      <c r="AN128" s="397"/>
      <c r="AO128" s="395"/>
      <c r="AP128" s="395"/>
      <c r="AQ128" s="395"/>
      <c r="AR128" s="395"/>
    </row>
    <row r="129" spans="1:44" x14ac:dyDescent="0.2">
      <c r="A129" s="381" t="s">
        <v>853</v>
      </c>
      <c r="B129" s="381" t="s">
        <v>854</v>
      </c>
      <c r="C129" s="383" t="s">
        <v>38</v>
      </c>
      <c r="D129" s="382" t="s">
        <v>855</v>
      </c>
      <c r="E129" s="396">
        <v>45344</v>
      </c>
      <c r="F129" s="399">
        <v>45372</v>
      </c>
      <c r="G129" s="396">
        <v>45379</v>
      </c>
      <c r="H129" s="374"/>
      <c r="I129" s="374"/>
      <c r="J129" s="374"/>
      <c r="K129" s="374"/>
      <c r="L129" s="373"/>
      <c r="M129" s="373"/>
      <c r="N129" s="374"/>
      <c r="O129" s="374"/>
      <c r="P129" s="374"/>
      <c r="Q129" s="374"/>
      <c r="R129" s="373"/>
      <c r="S129" s="373"/>
      <c r="T129" s="375"/>
      <c r="U129" s="375"/>
      <c r="V129" s="117">
        <v>107</v>
      </c>
      <c r="W129" s="36" t="s">
        <v>1172</v>
      </c>
      <c r="X129" s="36" t="s">
        <v>414</v>
      </c>
      <c r="Y129" s="33" t="s">
        <v>48</v>
      </c>
      <c r="Z129" s="82" t="s">
        <v>1173</v>
      </c>
      <c r="AA129" s="397"/>
      <c r="AB129" s="396">
        <v>45337</v>
      </c>
      <c r="AC129" s="399">
        <v>45340</v>
      </c>
      <c r="AD129" s="399">
        <v>45365</v>
      </c>
      <c r="AE129" s="395"/>
      <c r="AF129" s="395"/>
      <c r="AG129" s="395"/>
      <c r="AH129" s="395"/>
      <c r="AI129" s="395"/>
      <c r="AJ129" s="395"/>
      <c r="AK129" s="395"/>
      <c r="AL129" s="395"/>
      <c r="AM129" s="395"/>
      <c r="AN129" s="395"/>
      <c r="AO129" s="395"/>
      <c r="AP129" s="395"/>
      <c r="AQ129" s="395"/>
      <c r="AR129" s="395"/>
    </row>
    <row r="130" spans="1:44" x14ac:dyDescent="0.2">
      <c r="A130" s="377" t="s">
        <v>325</v>
      </c>
      <c r="B130" s="377" t="s">
        <v>326</v>
      </c>
      <c r="C130" s="378" t="s">
        <v>75</v>
      </c>
      <c r="D130" s="379" t="s">
        <v>327</v>
      </c>
      <c r="E130" s="396">
        <v>45253</v>
      </c>
      <c r="F130" s="396">
        <v>45640</v>
      </c>
      <c r="G130" s="181"/>
      <c r="H130" s="374"/>
      <c r="I130" s="373"/>
      <c r="J130" s="373"/>
      <c r="K130" s="373"/>
      <c r="L130" s="373"/>
      <c r="M130" s="373"/>
      <c r="N130" s="374"/>
      <c r="O130" s="374"/>
      <c r="P130" s="374"/>
      <c r="Q130" s="374"/>
      <c r="R130" s="373"/>
      <c r="S130" s="373"/>
      <c r="T130" s="375"/>
      <c r="U130" s="375"/>
      <c r="V130" s="117">
        <v>108</v>
      </c>
      <c r="W130" s="60" t="s">
        <v>661</v>
      </c>
      <c r="X130" s="60" t="s">
        <v>660</v>
      </c>
      <c r="Y130" s="45" t="s">
        <v>40</v>
      </c>
      <c r="Z130" s="46" t="s">
        <v>659</v>
      </c>
      <c r="AA130" s="397"/>
      <c r="AB130" s="396">
        <v>45246</v>
      </c>
      <c r="AC130" s="396">
        <v>45260</v>
      </c>
      <c r="AD130" s="396">
        <v>45640</v>
      </c>
      <c r="AE130" s="396">
        <v>45344</v>
      </c>
      <c r="AF130" s="399">
        <v>45372</v>
      </c>
      <c r="AG130" s="397"/>
      <c r="AH130" s="395"/>
      <c r="AI130" s="395"/>
      <c r="AJ130" s="395"/>
      <c r="AK130" s="395"/>
      <c r="AL130" s="395"/>
      <c r="AM130" s="395"/>
      <c r="AN130" s="395"/>
      <c r="AO130" s="395"/>
      <c r="AP130" s="395"/>
      <c r="AQ130" s="395"/>
      <c r="AR130" s="395"/>
    </row>
    <row r="131" spans="1:44" x14ac:dyDescent="0.2">
      <c r="A131" s="377" t="s">
        <v>856</v>
      </c>
      <c r="B131" s="377" t="s">
        <v>693</v>
      </c>
      <c r="C131" s="378" t="s">
        <v>38</v>
      </c>
      <c r="D131" s="379" t="s">
        <v>857</v>
      </c>
      <c r="E131" s="396">
        <v>45246</v>
      </c>
      <c r="F131" s="396">
        <v>45260</v>
      </c>
      <c r="G131" s="396">
        <v>45640</v>
      </c>
      <c r="H131" s="396">
        <v>45344</v>
      </c>
      <c r="I131" s="399">
        <v>45372</v>
      </c>
      <c r="J131" s="396">
        <v>45379</v>
      </c>
      <c r="K131" s="373"/>
      <c r="L131" s="373"/>
      <c r="M131" s="373"/>
      <c r="N131" s="374"/>
      <c r="O131" s="374"/>
      <c r="P131" s="374"/>
      <c r="Q131" s="374"/>
      <c r="R131" s="373"/>
      <c r="S131" s="373"/>
      <c r="T131" s="375"/>
      <c r="U131" s="375"/>
      <c r="V131" s="117">
        <v>109</v>
      </c>
      <c r="W131" s="36" t="s">
        <v>1460</v>
      </c>
      <c r="X131" s="36" t="s">
        <v>1459</v>
      </c>
      <c r="Y131" s="33" t="s">
        <v>635</v>
      </c>
      <c r="Z131" s="35" t="s">
        <v>1458</v>
      </c>
      <c r="AA131" s="397"/>
      <c r="AB131" s="396">
        <v>45337</v>
      </c>
      <c r="AC131" s="399">
        <v>45340</v>
      </c>
      <c r="AD131" s="399">
        <v>45365</v>
      </c>
      <c r="AE131" s="396">
        <v>45379</v>
      </c>
      <c r="AF131" s="395"/>
      <c r="AG131" s="395"/>
      <c r="AH131" s="395"/>
      <c r="AI131" s="395"/>
      <c r="AJ131" s="395"/>
      <c r="AK131" s="395"/>
      <c r="AL131" s="395"/>
      <c r="AM131" s="395"/>
      <c r="AN131" s="395"/>
      <c r="AO131" s="395"/>
      <c r="AP131" s="395"/>
      <c r="AQ131" s="395"/>
      <c r="AR131" s="395"/>
    </row>
    <row r="132" spans="1:44" x14ac:dyDescent="0.2">
      <c r="A132" s="381" t="s">
        <v>1432</v>
      </c>
      <c r="B132" s="381" t="s">
        <v>1433</v>
      </c>
      <c r="C132" s="383" t="s">
        <v>54</v>
      </c>
      <c r="D132" s="382" t="s">
        <v>1434</v>
      </c>
      <c r="E132" s="396">
        <v>45337</v>
      </c>
      <c r="F132" s="399">
        <v>45340</v>
      </c>
      <c r="G132" s="399">
        <v>45365</v>
      </c>
      <c r="H132" s="374"/>
      <c r="I132" s="373"/>
      <c r="J132" s="373"/>
      <c r="K132" s="373"/>
      <c r="L132" s="373"/>
      <c r="M132" s="373"/>
      <c r="N132" s="374"/>
      <c r="O132" s="374"/>
      <c r="P132" s="374"/>
      <c r="Q132" s="374"/>
      <c r="R132" s="373"/>
      <c r="S132" s="373"/>
      <c r="T132" s="375"/>
      <c r="U132" s="375"/>
      <c r="V132" s="117">
        <v>110</v>
      </c>
      <c r="W132" s="36" t="s">
        <v>286</v>
      </c>
      <c r="X132" s="36" t="s">
        <v>287</v>
      </c>
      <c r="Y132" s="33" t="s">
        <v>39</v>
      </c>
      <c r="Z132" s="35" t="s">
        <v>288</v>
      </c>
      <c r="AA132" s="397"/>
      <c r="AB132" s="396">
        <v>45239</v>
      </c>
      <c r="AC132" s="396">
        <v>45246</v>
      </c>
      <c r="AD132" s="396">
        <v>45260</v>
      </c>
      <c r="AE132" s="396">
        <v>45640</v>
      </c>
      <c r="AF132" s="395"/>
      <c r="AG132" s="395"/>
      <c r="AH132" s="395"/>
      <c r="AI132" s="395"/>
      <c r="AJ132" s="395"/>
      <c r="AK132" s="395"/>
      <c r="AL132" s="395"/>
      <c r="AM132" s="395"/>
      <c r="AN132" s="395"/>
      <c r="AO132" s="395"/>
      <c r="AP132" s="395"/>
      <c r="AQ132" s="395"/>
      <c r="AR132" s="395"/>
    </row>
    <row r="133" spans="1:44" x14ac:dyDescent="0.2">
      <c r="A133" s="377" t="s">
        <v>1135</v>
      </c>
      <c r="B133" s="377" t="s">
        <v>854</v>
      </c>
      <c r="C133" s="378" t="s">
        <v>40</v>
      </c>
      <c r="D133" s="379" t="s">
        <v>1136</v>
      </c>
      <c r="E133" s="396">
        <v>45253</v>
      </c>
      <c r="F133" s="399">
        <v>45340</v>
      </c>
      <c r="G133" s="399">
        <v>45365</v>
      </c>
      <c r="H133" s="396">
        <v>45379</v>
      </c>
      <c r="I133" s="373"/>
      <c r="J133" s="373"/>
      <c r="K133" s="373"/>
      <c r="L133" s="373"/>
      <c r="M133" s="373"/>
      <c r="N133" s="374"/>
      <c r="O133" s="374"/>
      <c r="P133" s="374"/>
      <c r="Q133" s="374"/>
      <c r="R133" s="373"/>
      <c r="S133" s="373"/>
      <c r="T133" s="375"/>
      <c r="U133" s="375"/>
      <c r="V133" s="117">
        <v>111</v>
      </c>
      <c r="W133" s="36" t="s">
        <v>637</v>
      </c>
      <c r="X133" s="36" t="s">
        <v>636</v>
      </c>
      <c r="Y133" s="33" t="s">
        <v>635</v>
      </c>
      <c r="Z133" s="35" t="s">
        <v>634</v>
      </c>
      <c r="AA133" s="397"/>
      <c r="AB133" s="396">
        <v>45246</v>
      </c>
      <c r="AC133" s="396">
        <v>45260</v>
      </c>
      <c r="AD133" s="396">
        <v>45344</v>
      </c>
      <c r="AE133" s="399">
        <v>45372</v>
      </c>
      <c r="AF133" s="397"/>
      <c r="AG133" s="397"/>
      <c r="AH133" s="395"/>
      <c r="AI133" s="395"/>
      <c r="AJ133" s="395"/>
      <c r="AK133" s="395"/>
      <c r="AL133" s="395"/>
      <c r="AM133" s="395"/>
      <c r="AN133" s="395"/>
      <c r="AO133" s="395"/>
      <c r="AP133" s="395"/>
      <c r="AQ133" s="395"/>
      <c r="AR133" s="395"/>
    </row>
    <row r="134" spans="1:44" x14ac:dyDescent="0.2">
      <c r="A134" s="377" t="s">
        <v>227</v>
      </c>
      <c r="B134" s="377" t="s">
        <v>52</v>
      </c>
      <c r="C134" s="378" t="s">
        <v>40</v>
      </c>
      <c r="D134" s="379" t="s">
        <v>228</v>
      </c>
      <c r="E134" s="396">
        <v>45239</v>
      </c>
      <c r="F134" s="396">
        <v>45253</v>
      </c>
      <c r="G134" s="399">
        <v>45340</v>
      </c>
      <c r="H134" s="399">
        <v>45365</v>
      </c>
      <c r="I134" s="396">
        <v>45379</v>
      </c>
      <c r="J134" s="373"/>
      <c r="K134" s="373"/>
      <c r="L134" s="373"/>
      <c r="M134" s="373"/>
      <c r="N134" s="374"/>
      <c r="O134" s="374"/>
      <c r="P134" s="374"/>
      <c r="Q134" s="374"/>
      <c r="R134" s="373"/>
      <c r="S134" s="373"/>
      <c r="T134" s="375"/>
      <c r="U134" s="375"/>
      <c r="V134" s="117">
        <v>112</v>
      </c>
      <c r="W134" s="36" t="s">
        <v>566</v>
      </c>
      <c r="X134" s="36" t="s">
        <v>565</v>
      </c>
      <c r="Y134" s="33" t="s">
        <v>48</v>
      </c>
      <c r="Z134" s="35" t="s">
        <v>564</v>
      </c>
      <c r="AA134" s="397"/>
      <c r="AB134" s="396">
        <v>45253</v>
      </c>
      <c r="AC134" s="400"/>
      <c r="AD134" s="397"/>
      <c r="AE134" s="395"/>
      <c r="AF134" s="397"/>
      <c r="AG134" s="397"/>
      <c r="AH134" s="395"/>
      <c r="AI134" s="395"/>
      <c r="AJ134" s="395"/>
      <c r="AK134" s="395"/>
      <c r="AL134" s="395"/>
      <c r="AM134" s="395"/>
      <c r="AN134" s="395"/>
      <c r="AO134" s="395"/>
      <c r="AP134" s="395"/>
      <c r="AQ134" s="395"/>
      <c r="AR134" s="395"/>
    </row>
    <row r="135" spans="1:44" x14ac:dyDescent="0.2">
      <c r="A135" s="381" t="s">
        <v>1583</v>
      </c>
      <c r="B135" s="381" t="s">
        <v>20</v>
      </c>
      <c r="C135" s="383" t="s">
        <v>635</v>
      </c>
      <c r="D135" s="382" t="s">
        <v>1584</v>
      </c>
      <c r="E135" s="404"/>
      <c r="F135" s="374"/>
      <c r="G135" s="374"/>
      <c r="H135" s="374"/>
      <c r="I135" s="373"/>
      <c r="J135" s="373"/>
      <c r="K135" s="373"/>
      <c r="L135" s="373"/>
      <c r="M135" s="376">
        <v>45337</v>
      </c>
      <c r="N135" s="374"/>
      <c r="O135" s="374"/>
      <c r="P135" s="374"/>
      <c r="Q135" s="374"/>
      <c r="R135" s="373"/>
      <c r="S135" s="373"/>
      <c r="T135" s="375"/>
      <c r="U135" s="375"/>
      <c r="V135" s="117">
        <v>113</v>
      </c>
    </row>
    <row r="136" spans="1:44" x14ac:dyDescent="0.2">
      <c r="A136" s="377" t="s">
        <v>108</v>
      </c>
      <c r="B136" s="387" t="s">
        <v>49</v>
      </c>
      <c r="C136" s="378" t="s">
        <v>38</v>
      </c>
      <c r="D136" s="388" t="s">
        <v>229</v>
      </c>
      <c r="E136" s="396">
        <v>45239</v>
      </c>
      <c r="F136" s="396">
        <v>45253</v>
      </c>
      <c r="G136" s="396">
        <v>45640</v>
      </c>
      <c r="H136" s="396">
        <v>45337</v>
      </c>
      <c r="I136" s="396">
        <v>45344</v>
      </c>
      <c r="J136" s="399">
        <v>45340</v>
      </c>
      <c r="K136" s="399">
        <v>45365</v>
      </c>
      <c r="L136" s="373"/>
      <c r="M136" s="373"/>
      <c r="N136" s="224">
        <v>45633</v>
      </c>
      <c r="O136" s="374"/>
      <c r="P136" s="374"/>
      <c r="Q136" s="374"/>
      <c r="R136" s="373"/>
      <c r="S136" s="373"/>
      <c r="T136" s="375"/>
      <c r="U136" s="375"/>
      <c r="V136" s="117">
        <v>114</v>
      </c>
    </row>
    <row r="137" spans="1:44" x14ac:dyDescent="0.2">
      <c r="A137" s="377" t="s">
        <v>1112</v>
      </c>
      <c r="B137" s="377" t="s">
        <v>133</v>
      </c>
      <c r="C137" s="378" t="s">
        <v>71</v>
      </c>
      <c r="D137" s="379" t="s">
        <v>1113</v>
      </c>
      <c r="E137" s="396">
        <v>45246</v>
      </c>
      <c r="F137" s="396">
        <v>45260</v>
      </c>
      <c r="G137" s="396">
        <v>45344</v>
      </c>
      <c r="H137" s="399">
        <v>45372</v>
      </c>
      <c r="I137" s="396">
        <v>45379</v>
      </c>
      <c r="J137" s="373"/>
      <c r="K137" s="373"/>
      <c r="L137" s="373"/>
      <c r="M137" s="373"/>
      <c r="N137" s="374"/>
      <c r="O137" s="374"/>
      <c r="P137" s="374"/>
      <c r="Q137" s="374"/>
      <c r="R137" s="373"/>
      <c r="S137" s="373"/>
      <c r="T137" s="375"/>
      <c r="U137" s="375"/>
      <c r="V137" s="117">
        <v>116</v>
      </c>
    </row>
    <row r="138" spans="1:44" x14ac:dyDescent="0.2">
      <c r="A138" s="377" t="s">
        <v>687</v>
      </c>
      <c r="B138" s="377" t="s">
        <v>688</v>
      </c>
      <c r="C138" s="378" t="s">
        <v>40</v>
      </c>
      <c r="D138" s="379" t="s">
        <v>689</v>
      </c>
      <c r="E138" s="396">
        <v>45246</v>
      </c>
      <c r="F138" s="396">
        <v>45260</v>
      </c>
      <c r="G138" s="181"/>
      <c r="H138" s="374"/>
      <c r="I138" s="373"/>
      <c r="J138" s="373"/>
      <c r="K138" s="373"/>
      <c r="L138" s="373"/>
      <c r="M138" s="373"/>
      <c r="N138" s="374"/>
      <c r="O138" s="374"/>
      <c r="P138" s="374"/>
      <c r="Q138" s="374"/>
      <c r="R138" s="373"/>
      <c r="S138" s="373"/>
      <c r="T138" s="375"/>
      <c r="U138" s="375"/>
      <c r="V138" s="117">
        <v>118</v>
      </c>
    </row>
    <row r="139" spans="1:44" x14ac:dyDescent="0.2">
      <c r="A139" s="377" t="s">
        <v>1114</v>
      </c>
      <c r="B139" s="377" t="s">
        <v>738</v>
      </c>
      <c r="C139" s="378" t="s">
        <v>71</v>
      </c>
      <c r="D139" s="379" t="s">
        <v>1115</v>
      </c>
      <c r="E139" s="396">
        <v>45246</v>
      </c>
      <c r="F139" s="396">
        <v>45260</v>
      </c>
      <c r="G139" s="181"/>
      <c r="H139" s="374"/>
      <c r="I139" s="373"/>
      <c r="J139" s="373"/>
      <c r="K139" s="373"/>
      <c r="L139" s="373"/>
      <c r="M139" s="373"/>
      <c r="N139" s="374"/>
      <c r="O139" s="374"/>
      <c r="P139" s="374"/>
      <c r="Q139" s="374"/>
      <c r="R139" s="373"/>
      <c r="S139" s="373"/>
      <c r="T139" s="375"/>
      <c r="U139" s="375"/>
      <c r="V139" s="117">
        <v>120</v>
      </c>
    </row>
    <row r="140" spans="1:44" x14ac:dyDescent="0.2">
      <c r="A140" s="381" t="s">
        <v>1568</v>
      </c>
      <c r="B140" s="381" t="s">
        <v>1569</v>
      </c>
      <c r="C140" s="383" t="s">
        <v>930</v>
      </c>
      <c r="D140" s="382" t="s">
        <v>1570</v>
      </c>
      <c r="E140" s="404"/>
      <c r="F140" s="374"/>
      <c r="G140" s="374"/>
      <c r="H140" s="374"/>
      <c r="I140" s="373"/>
      <c r="J140" s="373"/>
      <c r="K140" s="373"/>
      <c r="L140" s="373"/>
      <c r="M140" s="373"/>
      <c r="N140" s="374"/>
      <c r="O140" s="374"/>
      <c r="P140" s="224">
        <v>45330</v>
      </c>
      <c r="Q140" s="374"/>
      <c r="R140" s="373"/>
      <c r="S140" s="373"/>
      <c r="T140" s="375"/>
      <c r="U140" s="375"/>
      <c r="V140" s="117">
        <v>123</v>
      </c>
    </row>
    <row r="141" spans="1:44" x14ac:dyDescent="0.2">
      <c r="A141" s="377" t="s">
        <v>1185</v>
      </c>
      <c r="B141" s="377" t="s">
        <v>60</v>
      </c>
      <c r="C141" s="378" t="s">
        <v>38</v>
      </c>
      <c r="D141" s="379" t="s">
        <v>1186</v>
      </c>
      <c r="E141" s="396">
        <v>45253</v>
      </c>
      <c r="F141" s="396">
        <v>45344</v>
      </c>
      <c r="G141" s="399">
        <v>45372</v>
      </c>
      <c r="H141" s="396">
        <v>45379</v>
      </c>
      <c r="I141" s="373"/>
      <c r="J141" s="373"/>
      <c r="K141" s="373"/>
      <c r="L141" s="373"/>
      <c r="M141" s="373"/>
      <c r="N141" s="374"/>
      <c r="O141" s="374"/>
      <c r="P141" s="374"/>
      <c r="Q141" s="374"/>
      <c r="R141" s="373"/>
      <c r="S141" s="373"/>
      <c r="T141" s="375"/>
      <c r="U141" s="375"/>
      <c r="V141" s="117">
        <v>127</v>
      </c>
    </row>
    <row r="142" spans="1:44" x14ac:dyDescent="0.2">
      <c r="A142" s="377" t="s">
        <v>690</v>
      </c>
      <c r="B142" s="377" t="s">
        <v>107</v>
      </c>
      <c r="C142" s="378" t="s">
        <v>40</v>
      </c>
      <c r="D142" s="379" t="s">
        <v>691</v>
      </c>
      <c r="E142" s="396">
        <v>45246</v>
      </c>
      <c r="F142" s="181"/>
      <c r="G142" s="181"/>
      <c r="H142" s="374"/>
      <c r="I142" s="373"/>
      <c r="J142" s="373"/>
      <c r="K142" s="373"/>
      <c r="L142" s="373"/>
      <c r="M142" s="373"/>
      <c r="N142" s="374"/>
      <c r="O142" s="374"/>
      <c r="P142" s="374"/>
      <c r="Q142" s="374"/>
      <c r="R142" s="373"/>
      <c r="S142" s="373"/>
      <c r="T142" s="375"/>
      <c r="U142" s="375"/>
      <c r="V142" s="117">
        <v>129</v>
      </c>
    </row>
    <row r="143" spans="1:44" x14ac:dyDescent="0.2">
      <c r="A143" s="381" t="s">
        <v>1571</v>
      </c>
      <c r="B143" s="381" t="s">
        <v>1572</v>
      </c>
      <c r="C143" s="383" t="s">
        <v>930</v>
      </c>
      <c r="D143" s="382" t="s">
        <v>1573</v>
      </c>
      <c r="E143" s="404"/>
      <c r="F143" s="374"/>
      <c r="G143" s="374"/>
      <c r="H143" s="374"/>
      <c r="I143" s="373"/>
      <c r="J143" s="373"/>
      <c r="K143" s="373"/>
      <c r="L143" s="373"/>
      <c r="M143" s="373"/>
      <c r="N143" s="374"/>
      <c r="O143" s="374"/>
      <c r="P143" s="224">
        <v>45330</v>
      </c>
      <c r="Q143" s="374"/>
      <c r="R143" s="373"/>
      <c r="S143" s="373"/>
      <c r="T143" s="375"/>
      <c r="U143" s="375"/>
      <c r="V143" s="117">
        <v>133</v>
      </c>
    </row>
    <row r="144" spans="1:44" x14ac:dyDescent="0.2">
      <c r="A144" s="381" t="s">
        <v>1503</v>
      </c>
      <c r="B144" s="381" t="s">
        <v>867</v>
      </c>
      <c r="C144" s="383" t="s">
        <v>38</v>
      </c>
      <c r="D144" s="382" t="s">
        <v>1502</v>
      </c>
      <c r="E144" s="396">
        <v>45344</v>
      </c>
      <c r="F144" s="399">
        <v>45372</v>
      </c>
      <c r="G144" s="396">
        <v>45379</v>
      </c>
      <c r="H144" s="374"/>
      <c r="I144" s="374"/>
      <c r="J144" s="374"/>
      <c r="K144" s="374"/>
      <c r="L144" s="373"/>
      <c r="M144" s="373"/>
      <c r="N144" s="374"/>
      <c r="O144" s="374"/>
      <c r="P144" s="374"/>
      <c r="Q144" s="374"/>
      <c r="R144" s="373"/>
      <c r="S144" s="373"/>
      <c r="T144" s="375"/>
      <c r="U144" s="375"/>
      <c r="V144" s="117">
        <v>134</v>
      </c>
    </row>
    <row r="145" spans="1:22" x14ac:dyDescent="0.2">
      <c r="A145" s="377" t="s">
        <v>917</v>
      </c>
      <c r="B145" s="377" t="s">
        <v>57</v>
      </c>
      <c r="C145" s="378" t="s">
        <v>99</v>
      </c>
      <c r="D145" s="379" t="s">
        <v>918</v>
      </c>
      <c r="E145" s="396">
        <v>45246</v>
      </c>
      <c r="F145" s="396">
        <v>45260</v>
      </c>
      <c r="G145" s="396">
        <v>45640</v>
      </c>
      <c r="H145" s="396">
        <v>45344</v>
      </c>
      <c r="I145" s="399">
        <v>45372</v>
      </c>
      <c r="J145" s="373"/>
      <c r="K145" s="373"/>
      <c r="L145" s="373"/>
      <c r="M145" s="373"/>
      <c r="N145" s="374"/>
      <c r="O145" s="374"/>
      <c r="P145" s="374"/>
      <c r="Q145" s="374"/>
      <c r="R145" s="373"/>
      <c r="S145" s="373"/>
      <c r="T145" s="375"/>
      <c r="U145" s="375"/>
      <c r="V145" s="117">
        <v>137</v>
      </c>
    </row>
    <row r="146" spans="1:22" x14ac:dyDescent="0.2">
      <c r="A146" s="377" t="s">
        <v>692</v>
      </c>
      <c r="B146" s="377" t="s">
        <v>693</v>
      </c>
      <c r="C146" s="378" t="s">
        <v>40</v>
      </c>
      <c r="D146" s="379" t="s">
        <v>694</v>
      </c>
      <c r="E146" s="396">
        <v>45246</v>
      </c>
      <c r="F146" s="399">
        <v>45340</v>
      </c>
      <c r="G146" s="181"/>
      <c r="H146" s="374"/>
      <c r="I146" s="373"/>
      <c r="J146" s="373"/>
      <c r="K146" s="373"/>
      <c r="L146" s="373"/>
      <c r="M146" s="373"/>
      <c r="N146" s="374"/>
      <c r="O146" s="374"/>
      <c r="P146" s="374"/>
      <c r="Q146" s="374"/>
      <c r="R146" s="373"/>
      <c r="S146" s="373"/>
      <c r="T146" s="375"/>
      <c r="U146" s="375"/>
      <c r="V146" s="117">
        <v>138</v>
      </c>
    </row>
    <row r="147" spans="1:22" x14ac:dyDescent="0.2">
      <c r="A147" s="381" t="s">
        <v>1455</v>
      </c>
      <c r="B147" s="381" t="s">
        <v>160</v>
      </c>
      <c r="C147" s="383" t="s">
        <v>48</v>
      </c>
      <c r="D147" s="382" t="s">
        <v>1454</v>
      </c>
      <c r="E147" s="396">
        <v>45337</v>
      </c>
      <c r="F147" s="399">
        <v>45340</v>
      </c>
      <c r="G147" s="399">
        <v>45365</v>
      </c>
      <c r="H147" s="396">
        <v>45379</v>
      </c>
      <c r="I147" s="373"/>
      <c r="J147" s="373"/>
      <c r="K147" s="373"/>
      <c r="L147" s="373"/>
      <c r="M147" s="373"/>
      <c r="N147" s="374"/>
      <c r="O147" s="374"/>
      <c r="P147" s="374"/>
      <c r="Q147" s="374"/>
      <c r="R147" s="373"/>
      <c r="S147" s="373"/>
      <c r="T147" s="375"/>
      <c r="U147" s="375"/>
      <c r="V147" s="117">
        <v>140</v>
      </c>
    </row>
    <row r="148" spans="1:22" x14ac:dyDescent="0.2">
      <c r="A148" s="377" t="s">
        <v>61</v>
      </c>
      <c r="B148" s="377" t="s">
        <v>1116</v>
      </c>
      <c r="C148" s="378" t="s">
        <v>71</v>
      </c>
      <c r="D148" s="379" t="s">
        <v>1117</v>
      </c>
      <c r="E148" s="396">
        <v>45246</v>
      </c>
      <c r="F148" s="396">
        <v>45260</v>
      </c>
      <c r="G148" s="396">
        <v>45640</v>
      </c>
      <c r="H148" s="396">
        <v>45344</v>
      </c>
      <c r="I148" s="399">
        <v>45372</v>
      </c>
      <c r="J148" s="373"/>
      <c r="K148" s="373"/>
      <c r="L148" s="373"/>
      <c r="M148" s="373"/>
      <c r="N148" s="374"/>
      <c r="O148" s="374"/>
      <c r="P148" s="374"/>
      <c r="Q148" s="374"/>
      <c r="R148" s="373"/>
      <c r="S148" s="373"/>
      <c r="T148" s="375"/>
      <c r="U148" s="375"/>
      <c r="V148" s="117">
        <v>142</v>
      </c>
    </row>
    <row r="149" spans="1:22" x14ac:dyDescent="0.2">
      <c r="A149" s="377" t="s">
        <v>85</v>
      </c>
      <c r="B149" s="377" t="s">
        <v>86</v>
      </c>
      <c r="C149" s="378" t="s">
        <v>39</v>
      </c>
      <c r="D149" s="379" t="s">
        <v>230</v>
      </c>
      <c r="E149" s="396">
        <v>45239</v>
      </c>
      <c r="F149" s="396">
        <v>45253</v>
      </c>
      <c r="G149" s="396">
        <v>45344</v>
      </c>
      <c r="H149" s="399">
        <v>45365</v>
      </c>
      <c r="I149" s="373"/>
      <c r="J149" s="373"/>
      <c r="K149" s="373"/>
      <c r="L149" s="373"/>
      <c r="M149" s="373"/>
      <c r="N149" s="224">
        <v>45633</v>
      </c>
      <c r="O149" s="233">
        <v>44909</v>
      </c>
      <c r="P149" s="374"/>
      <c r="Q149" s="374"/>
      <c r="R149" s="373"/>
      <c r="S149" s="373"/>
      <c r="T149" s="375"/>
      <c r="U149" s="375"/>
      <c r="V149" s="117">
        <v>143</v>
      </c>
    </row>
    <row r="150" spans="1:22" x14ac:dyDescent="0.2">
      <c r="A150" s="377" t="s">
        <v>177</v>
      </c>
      <c r="B150" s="377" t="s">
        <v>178</v>
      </c>
      <c r="C150" s="378" t="s">
        <v>71</v>
      </c>
      <c r="D150" s="379" t="s">
        <v>328</v>
      </c>
      <c r="E150" s="396">
        <v>45239</v>
      </c>
      <c r="F150" s="396">
        <v>45253</v>
      </c>
      <c r="G150" s="399">
        <v>45340</v>
      </c>
      <c r="H150" s="396">
        <v>45344</v>
      </c>
      <c r="I150" s="373"/>
      <c r="J150" s="373"/>
      <c r="K150" s="373"/>
      <c r="L150" s="373"/>
      <c r="M150" s="373"/>
      <c r="N150" s="224">
        <v>45633</v>
      </c>
      <c r="O150" s="374"/>
      <c r="P150" s="374"/>
      <c r="Q150" s="374"/>
      <c r="R150" s="373"/>
      <c r="S150" s="373"/>
      <c r="T150" s="375"/>
      <c r="U150" s="375"/>
      <c r="V150" s="117">
        <v>145</v>
      </c>
    </row>
    <row r="151" spans="1:22" x14ac:dyDescent="0.2">
      <c r="A151" s="381" t="s">
        <v>674</v>
      </c>
      <c r="B151" s="381" t="s">
        <v>675</v>
      </c>
      <c r="C151" s="383" t="s">
        <v>42</v>
      </c>
      <c r="D151" s="382" t="s">
        <v>676</v>
      </c>
      <c r="E151" s="404"/>
      <c r="F151" s="374"/>
      <c r="G151" s="374"/>
      <c r="H151" s="374"/>
      <c r="I151" s="373"/>
      <c r="J151" s="373"/>
      <c r="K151" s="373"/>
      <c r="L151" s="373"/>
      <c r="M151" s="376">
        <v>45337</v>
      </c>
      <c r="N151" s="374"/>
      <c r="O151" s="374"/>
      <c r="P151" s="374"/>
      <c r="Q151" s="374"/>
      <c r="R151" s="373"/>
      <c r="S151" s="373"/>
      <c r="T151" s="375"/>
      <c r="U151" s="375"/>
      <c r="V151" s="117">
        <v>146</v>
      </c>
    </row>
    <row r="152" spans="1:22" x14ac:dyDescent="0.2">
      <c r="A152" s="377" t="s">
        <v>858</v>
      </c>
      <c r="B152" s="377" t="s">
        <v>859</v>
      </c>
      <c r="C152" s="378" t="s">
        <v>38</v>
      </c>
      <c r="D152" s="379" t="s">
        <v>860</v>
      </c>
      <c r="E152" s="396">
        <v>45246</v>
      </c>
      <c r="F152" s="396">
        <v>45260</v>
      </c>
      <c r="G152" s="396">
        <v>45344</v>
      </c>
      <c r="H152" s="399">
        <v>45372</v>
      </c>
      <c r="I152" s="373"/>
      <c r="J152" s="373"/>
      <c r="K152" s="373"/>
      <c r="L152" s="373"/>
      <c r="M152" s="373"/>
      <c r="N152" s="374"/>
      <c r="O152" s="374"/>
      <c r="P152" s="374"/>
      <c r="Q152" s="374"/>
      <c r="R152" s="373"/>
      <c r="S152" s="373"/>
      <c r="T152" s="375"/>
      <c r="U152" s="375"/>
      <c r="V152" s="117">
        <v>147</v>
      </c>
    </row>
    <row r="153" spans="1:22" x14ac:dyDescent="0.2">
      <c r="A153" s="377" t="s">
        <v>919</v>
      </c>
      <c r="B153" s="377" t="s">
        <v>22</v>
      </c>
      <c r="C153" s="378" t="s">
        <v>99</v>
      </c>
      <c r="D153" s="379" t="s">
        <v>920</v>
      </c>
      <c r="E153" s="396">
        <v>45246</v>
      </c>
      <c r="F153" s="396">
        <v>45260</v>
      </c>
      <c r="G153" s="396">
        <v>45344</v>
      </c>
      <c r="H153" s="399">
        <v>45372</v>
      </c>
      <c r="I153" s="373"/>
      <c r="J153" s="373"/>
      <c r="K153" s="373"/>
      <c r="L153" s="373"/>
      <c r="M153" s="373"/>
      <c r="N153" s="374"/>
      <c r="O153" s="374"/>
      <c r="P153" s="374"/>
      <c r="Q153" s="374"/>
      <c r="R153" s="373"/>
      <c r="S153" s="373"/>
      <c r="T153" s="375"/>
      <c r="U153" s="375"/>
      <c r="V153" s="117">
        <v>150</v>
      </c>
    </row>
    <row r="154" spans="1:22" x14ac:dyDescent="0.2">
      <c r="A154" s="377" t="s">
        <v>921</v>
      </c>
      <c r="B154" s="377" t="s">
        <v>922</v>
      </c>
      <c r="C154" s="378" t="s">
        <v>99</v>
      </c>
      <c r="D154" s="379" t="s">
        <v>923</v>
      </c>
      <c r="E154" s="396">
        <v>45246</v>
      </c>
      <c r="F154" s="396">
        <v>45260</v>
      </c>
      <c r="G154" s="396">
        <v>45344</v>
      </c>
      <c r="H154" s="399">
        <v>45372</v>
      </c>
      <c r="I154" s="373"/>
      <c r="J154" s="373"/>
      <c r="K154" s="373"/>
      <c r="L154" s="373"/>
      <c r="M154" s="373"/>
      <c r="N154" s="374"/>
      <c r="O154" s="374"/>
      <c r="P154" s="374"/>
      <c r="Q154" s="374"/>
      <c r="R154" s="373"/>
      <c r="S154" s="373"/>
      <c r="T154" s="375"/>
      <c r="U154" s="375"/>
      <c r="V154" s="117">
        <v>152</v>
      </c>
    </row>
    <row r="155" spans="1:22" x14ac:dyDescent="0.2">
      <c r="A155" s="377" t="s">
        <v>744</v>
      </c>
      <c r="B155" s="377" t="s">
        <v>23</v>
      </c>
      <c r="C155" s="378" t="s">
        <v>39</v>
      </c>
      <c r="D155" s="379" t="s">
        <v>745</v>
      </c>
      <c r="E155" s="396">
        <v>45246</v>
      </c>
      <c r="F155" s="396">
        <v>45260</v>
      </c>
      <c r="G155" s="181"/>
      <c r="H155" s="374"/>
      <c r="I155" s="373"/>
      <c r="J155" s="373"/>
      <c r="K155" s="373"/>
      <c r="L155" s="373"/>
      <c r="M155" s="373"/>
      <c r="N155" s="374"/>
      <c r="O155" s="374"/>
      <c r="P155" s="374"/>
      <c r="Q155" s="374"/>
      <c r="R155" s="373"/>
      <c r="S155" s="373"/>
      <c r="T155" s="375"/>
      <c r="U155" s="375"/>
      <c r="V155" s="117">
        <v>153</v>
      </c>
    </row>
    <row r="156" spans="1:22" x14ac:dyDescent="0.2">
      <c r="A156" s="381" t="s">
        <v>1484</v>
      </c>
      <c r="B156" s="381" t="s">
        <v>74</v>
      </c>
      <c r="C156" s="383" t="s">
        <v>38</v>
      </c>
      <c r="D156" s="382" t="s">
        <v>1483</v>
      </c>
      <c r="E156" s="396">
        <v>45344</v>
      </c>
      <c r="F156" s="399">
        <v>45372</v>
      </c>
      <c r="G156" s="374"/>
      <c r="H156" s="374"/>
      <c r="I156" s="374"/>
      <c r="J156" s="374"/>
      <c r="K156" s="374"/>
      <c r="L156" s="373"/>
      <c r="M156" s="373"/>
      <c r="N156" s="374"/>
      <c r="O156" s="374"/>
      <c r="P156" s="374"/>
      <c r="Q156" s="374"/>
      <c r="R156" s="373"/>
      <c r="S156" s="373"/>
      <c r="T156" s="375"/>
      <c r="U156" s="375"/>
      <c r="V156" s="117">
        <v>154</v>
      </c>
    </row>
    <row r="157" spans="1:22" x14ac:dyDescent="0.2">
      <c r="A157" s="377" t="s">
        <v>1118</v>
      </c>
      <c r="B157" s="377" t="s">
        <v>1119</v>
      </c>
      <c r="C157" s="378" t="s">
        <v>71</v>
      </c>
      <c r="D157" s="379" t="s">
        <v>1120</v>
      </c>
      <c r="E157" s="396">
        <v>45260</v>
      </c>
      <c r="F157" s="396">
        <v>45344</v>
      </c>
      <c r="G157" s="181"/>
      <c r="H157" s="374"/>
      <c r="I157" s="373"/>
      <c r="J157" s="373"/>
      <c r="K157" s="373"/>
      <c r="L157" s="373"/>
      <c r="M157" s="373"/>
      <c r="N157" s="374"/>
      <c r="O157" s="374"/>
      <c r="P157" s="374"/>
      <c r="Q157" s="374"/>
      <c r="R157" s="373"/>
      <c r="S157" s="373"/>
      <c r="T157" s="375"/>
      <c r="U157" s="375"/>
      <c r="V157" s="117">
        <v>155</v>
      </c>
    </row>
    <row r="158" spans="1:22" x14ac:dyDescent="0.2">
      <c r="A158" s="377" t="s">
        <v>231</v>
      </c>
      <c r="B158" s="377" t="s">
        <v>232</v>
      </c>
      <c r="C158" s="378" t="s">
        <v>75</v>
      </c>
      <c r="D158" s="379" t="s">
        <v>233</v>
      </c>
      <c r="E158" s="396">
        <v>45239</v>
      </c>
      <c r="F158" s="396">
        <v>45253</v>
      </c>
      <c r="G158" s="399">
        <v>45340</v>
      </c>
      <c r="H158" s="399">
        <v>45365</v>
      </c>
      <c r="I158" s="396">
        <v>45379</v>
      </c>
      <c r="J158" s="373"/>
      <c r="K158" s="373"/>
      <c r="L158" s="373"/>
      <c r="M158" s="373"/>
      <c r="N158" s="374"/>
      <c r="O158" s="374"/>
      <c r="P158" s="374"/>
      <c r="Q158" s="374"/>
      <c r="R158" s="373"/>
      <c r="S158" s="373"/>
      <c r="T158" s="375"/>
      <c r="U158" s="375"/>
      <c r="V158" s="117">
        <v>156</v>
      </c>
    </row>
    <row r="159" spans="1:22" x14ac:dyDescent="0.2">
      <c r="A159" s="377" t="s">
        <v>55</v>
      </c>
      <c r="B159" s="377" t="s">
        <v>329</v>
      </c>
      <c r="C159" s="378" t="s">
        <v>99</v>
      </c>
      <c r="D159" s="379" t="s">
        <v>330</v>
      </c>
      <c r="E159" s="396">
        <v>45239</v>
      </c>
      <c r="F159" s="396">
        <v>45253</v>
      </c>
      <c r="G159" s="396">
        <v>45640</v>
      </c>
      <c r="H159" s="399">
        <v>45340</v>
      </c>
      <c r="I159" s="396">
        <v>45344</v>
      </c>
      <c r="J159" s="399">
        <v>45365</v>
      </c>
      <c r="K159" s="396">
        <v>45379</v>
      </c>
      <c r="L159" s="373"/>
      <c r="M159" s="373"/>
      <c r="N159" s="224">
        <v>45633</v>
      </c>
      <c r="O159" s="374"/>
      <c r="P159" s="224">
        <v>45330</v>
      </c>
      <c r="Q159" s="374"/>
      <c r="R159" s="373"/>
      <c r="S159" s="373"/>
      <c r="T159" s="375"/>
      <c r="U159" s="375"/>
      <c r="V159" s="117">
        <v>157</v>
      </c>
    </row>
    <row r="160" spans="1:22" x14ac:dyDescent="0.2">
      <c r="A160" s="377" t="s">
        <v>331</v>
      </c>
      <c r="B160" s="377" t="s">
        <v>137</v>
      </c>
      <c r="C160" s="378" t="s">
        <v>99</v>
      </c>
      <c r="D160" s="379" t="s">
        <v>332</v>
      </c>
      <c r="E160" s="396">
        <v>45239</v>
      </c>
      <c r="F160" s="396">
        <v>45253</v>
      </c>
      <c r="G160" s="396">
        <v>45379</v>
      </c>
      <c r="H160" s="374"/>
      <c r="I160" s="373"/>
      <c r="J160" s="373"/>
      <c r="K160" s="373"/>
      <c r="L160" s="373"/>
      <c r="M160" s="373"/>
      <c r="N160" s="374"/>
      <c r="O160" s="374"/>
      <c r="P160" s="374"/>
      <c r="Q160" s="374"/>
      <c r="R160" s="373"/>
      <c r="S160" s="373"/>
      <c r="T160" s="375"/>
      <c r="U160" s="375"/>
      <c r="V160" s="117">
        <v>158</v>
      </c>
    </row>
    <row r="161" spans="1:22" x14ac:dyDescent="0.2">
      <c r="A161" s="377" t="s">
        <v>333</v>
      </c>
      <c r="B161" s="377" t="s">
        <v>334</v>
      </c>
      <c r="C161" s="378" t="s">
        <v>54</v>
      </c>
      <c r="D161" s="379" t="s">
        <v>335</v>
      </c>
      <c r="E161" s="396">
        <v>45239</v>
      </c>
      <c r="F161" s="396">
        <v>45253</v>
      </c>
      <c r="G161" s="396">
        <v>45344</v>
      </c>
      <c r="H161" s="374"/>
      <c r="I161" s="373"/>
      <c r="J161" s="373"/>
      <c r="K161" s="373"/>
      <c r="L161" s="373"/>
      <c r="M161" s="373"/>
      <c r="N161" s="224">
        <v>45633</v>
      </c>
      <c r="O161" s="374"/>
      <c r="P161" s="374"/>
      <c r="Q161" s="374"/>
      <c r="R161" s="373"/>
      <c r="S161" s="373"/>
      <c r="T161" s="375"/>
      <c r="U161" s="375"/>
      <c r="V161" s="117">
        <v>159</v>
      </c>
    </row>
    <row r="162" spans="1:22" x14ac:dyDescent="0.2">
      <c r="A162" s="381" t="s">
        <v>715</v>
      </c>
      <c r="B162" s="381" t="s">
        <v>716</v>
      </c>
      <c r="C162" s="383" t="s">
        <v>635</v>
      </c>
      <c r="D162" s="382" t="s">
        <v>717</v>
      </c>
      <c r="E162" s="396">
        <v>45344</v>
      </c>
      <c r="F162" s="399">
        <v>45372</v>
      </c>
      <c r="G162" s="404"/>
      <c r="H162" s="374"/>
      <c r="I162" s="373"/>
      <c r="J162" s="373"/>
      <c r="K162" s="373"/>
      <c r="L162" s="373"/>
      <c r="M162" s="373"/>
      <c r="N162" s="374"/>
      <c r="O162" s="374"/>
      <c r="P162" s="374"/>
      <c r="Q162" s="374"/>
      <c r="R162" s="373"/>
      <c r="S162" s="373"/>
      <c r="T162" s="375"/>
      <c r="U162" s="375"/>
      <c r="V162" s="117">
        <v>160</v>
      </c>
    </row>
    <row r="163" spans="1:22" x14ac:dyDescent="0.2">
      <c r="A163" s="377" t="s">
        <v>746</v>
      </c>
      <c r="B163" s="377" t="s">
        <v>49</v>
      </c>
      <c r="C163" s="378" t="s">
        <v>39</v>
      </c>
      <c r="D163" s="379" t="s">
        <v>747</v>
      </c>
      <c r="E163" s="396">
        <v>45253</v>
      </c>
      <c r="F163" s="374"/>
      <c r="G163" s="181"/>
      <c r="H163" s="374"/>
      <c r="I163" s="373"/>
      <c r="J163" s="373"/>
      <c r="K163" s="373"/>
      <c r="L163" s="373"/>
      <c r="M163" s="373"/>
      <c r="N163" s="374"/>
      <c r="O163" s="374"/>
      <c r="P163" s="374"/>
      <c r="Q163" s="374"/>
      <c r="R163" s="373"/>
      <c r="S163" s="373"/>
      <c r="T163" s="375"/>
      <c r="U163" s="375"/>
      <c r="V163" s="117">
        <v>163</v>
      </c>
    </row>
    <row r="164" spans="1:22" x14ac:dyDescent="0.2">
      <c r="A164" s="377" t="s">
        <v>1123</v>
      </c>
      <c r="B164" s="377" t="s">
        <v>1124</v>
      </c>
      <c r="C164" s="378" t="s">
        <v>71</v>
      </c>
      <c r="D164" s="379" t="s">
        <v>1125</v>
      </c>
      <c r="E164" s="396">
        <v>45246</v>
      </c>
      <c r="F164" s="396">
        <v>45260</v>
      </c>
      <c r="G164" s="181"/>
      <c r="H164" s="374"/>
      <c r="I164" s="373"/>
      <c r="J164" s="373"/>
      <c r="K164" s="373"/>
      <c r="L164" s="373"/>
      <c r="M164" s="373"/>
      <c r="N164" s="374"/>
      <c r="O164" s="374"/>
      <c r="P164" s="374"/>
      <c r="Q164" s="374"/>
      <c r="R164" s="373"/>
      <c r="S164" s="373"/>
      <c r="T164" s="375"/>
      <c r="U164" s="375"/>
      <c r="V164" s="117">
        <v>164</v>
      </c>
    </row>
    <row r="165" spans="1:22" x14ac:dyDescent="0.2">
      <c r="A165" s="377" t="s">
        <v>109</v>
      </c>
      <c r="B165" s="377" t="s">
        <v>74</v>
      </c>
      <c r="C165" s="378" t="s">
        <v>71</v>
      </c>
      <c r="D165" s="379" t="s">
        <v>336</v>
      </c>
      <c r="E165" s="396">
        <v>45239</v>
      </c>
      <c r="F165" s="396">
        <v>45253</v>
      </c>
      <c r="G165" s="396">
        <v>45640</v>
      </c>
      <c r="H165" s="399">
        <v>45340</v>
      </c>
      <c r="I165" s="399">
        <v>45365</v>
      </c>
      <c r="J165" s="373"/>
      <c r="K165" s="373"/>
      <c r="L165" s="373"/>
      <c r="M165" s="373"/>
      <c r="N165" s="374"/>
      <c r="O165" s="374"/>
      <c r="P165" s="374"/>
      <c r="Q165" s="374"/>
      <c r="R165" s="373"/>
      <c r="S165" s="373"/>
      <c r="T165" s="375"/>
      <c r="U165" s="375"/>
      <c r="V165" s="117">
        <v>165</v>
      </c>
    </row>
    <row r="166" spans="1:22" x14ac:dyDescent="0.2">
      <c r="A166" s="381" t="s">
        <v>1522</v>
      </c>
      <c r="B166" s="381" t="s">
        <v>1521</v>
      </c>
      <c r="C166" s="383" t="s">
        <v>42</v>
      </c>
      <c r="D166" s="382" t="s">
        <v>1520</v>
      </c>
      <c r="E166" s="396">
        <v>45344</v>
      </c>
      <c r="F166" s="374"/>
      <c r="G166" s="404"/>
      <c r="H166" s="374"/>
      <c r="I166" s="373"/>
      <c r="J166" s="373"/>
      <c r="K166" s="373"/>
      <c r="L166" s="373"/>
      <c r="M166" s="373"/>
      <c r="N166" s="374"/>
      <c r="O166" s="374"/>
      <c r="P166" s="374"/>
      <c r="Q166" s="374"/>
      <c r="R166" s="373"/>
      <c r="S166" s="373"/>
      <c r="T166" s="375"/>
      <c r="U166" s="375"/>
      <c r="V166" s="117">
        <v>166</v>
      </c>
    </row>
    <row r="167" spans="1:22" x14ac:dyDescent="0.2">
      <c r="A167" s="381" t="s">
        <v>757</v>
      </c>
      <c r="B167" s="381" t="s">
        <v>33</v>
      </c>
      <c r="C167" s="383" t="s">
        <v>115</v>
      </c>
      <c r="D167" s="382" t="s">
        <v>758</v>
      </c>
      <c r="E167" s="396">
        <v>45337</v>
      </c>
      <c r="F167" s="399">
        <v>45340</v>
      </c>
      <c r="G167" s="399">
        <v>45365</v>
      </c>
      <c r="H167" s="374"/>
      <c r="I167" s="373"/>
      <c r="J167" s="373"/>
      <c r="K167" s="373"/>
      <c r="L167" s="373"/>
      <c r="M167" s="373"/>
      <c r="N167" s="374"/>
      <c r="O167" s="374"/>
      <c r="P167" s="374"/>
      <c r="Q167" s="374"/>
      <c r="R167" s="373"/>
      <c r="S167" s="373"/>
      <c r="T167" s="375"/>
      <c r="U167" s="375"/>
      <c r="V167" s="117">
        <v>167</v>
      </c>
    </row>
    <row r="168" spans="1:22" x14ac:dyDescent="0.2">
      <c r="A168" s="377" t="s">
        <v>153</v>
      </c>
      <c r="B168" s="377" t="s">
        <v>154</v>
      </c>
      <c r="C168" s="378" t="s">
        <v>99</v>
      </c>
      <c r="D168" s="379" t="s">
        <v>234</v>
      </c>
      <c r="E168" s="396">
        <v>45239</v>
      </c>
      <c r="F168" s="396">
        <v>45253</v>
      </c>
      <c r="G168" s="396">
        <v>45640</v>
      </c>
      <c r="H168" s="396">
        <v>45337</v>
      </c>
      <c r="I168" s="399">
        <v>45340</v>
      </c>
      <c r="J168" s="373"/>
      <c r="K168" s="373"/>
      <c r="L168" s="232">
        <v>45365</v>
      </c>
      <c r="M168" s="373"/>
      <c r="N168" s="374"/>
      <c r="O168" s="374"/>
      <c r="P168" s="224">
        <v>45330</v>
      </c>
      <c r="Q168" s="374"/>
      <c r="R168" s="373"/>
      <c r="S168" s="373"/>
      <c r="T168" s="375"/>
      <c r="U168" s="375"/>
      <c r="V168" s="117">
        <v>168</v>
      </c>
    </row>
    <row r="169" spans="1:22" x14ac:dyDescent="0.2">
      <c r="A169" s="381" t="s">
        <v>1292</v>
      </c>
      <c r="B169" s="381" t="s">
        <v>1585</v>
      </c>
      <c r="C169" s="383" t="s">
        <v>529</v>
      </c>
      <c r="D169" s="382" t="s">
        <v>1586</v>
      </c>
      <c r="E169" s="404"/>
      <c r="F169" s="374"/>
      <c r="G169" s="374"/>
      <c r="H169" s="374"/>
      <c r="I169" s="373"/>
      <c r="J169" s="373"/>
      <c r="K169" s="373"/>
      <c r="L169" s="232">
        <v>45365</v>
      </c>
      <c r="M169" s="376">
        <v>45337</v>
      </c>
      <c r="N169" s="374"/>
      <c r="O169" s="374"/>
      <c r="P169" s="374"/>
      <c r="Q169" s="374"/>
      <c r="R169" s="373"/>
      <c r="S169" s="373"/>
      <c r="T169" s="375"/>
      <c r="U169" s="375"/>
      <c r="V169" s="117">
        <v>169</v>
      </c>
    </row>
    <row r="170" spans="1:22" x14ac:dyDescent="0.2">
      <c r="A170" s="377" t="s">
        <v>804</v>
      </c>
      <c r="B170" s="377" t="s">
        <v>1161</v>
      </c>
      <c r="C170" s="378" t="s">
        <v>48</v>
      </c>
      <c r="D170" s="379" t="s">
        <v>805</v>
      </c>
      <c r="E170" s="396">
        <v>45246</v>
      </c>
      <c r="F170" s="396">
        <v>45260</v>
      </c>
      <c r="G170" s="396">
        <v>45344</v>
      </c>
      <c r="H170" s="399">
        <v>45372</v>
      </c>
      <c r="I170" s="373"/>
      <c r="J170" s="373"/>
      <c r="K170" s="373"/>
      <c r="L170" s="373"/>
      <c r="M170" s="373"/>
      <c r="N170" s="374"/>
      <c r="O170" s="374"/>
      <c r="P170" s="374"/>
      <c r="Q170" s="374"/>
      <c r="R170" s="373"/>
      <c r="S170" s="373"/>
      <c r="T170" s="375"/>
      <c r="U170" s="375"/>
      <c r="V170" s="117">
        <v>170</v>
      </c>
    </row>
    <row r="171" spans="1:22" x14ac:dyDescent="0.2">
      <c r="A171" s="377" t="s">
        <v>337</v>
      </c>
      <c r="B171" s="377" t="s">
        <v>338</v>
      </c>
      <c r="C171" s="378" t="s">
        <v>48</v>
      </c>
      <c r="D171" s="379" t="s">
        <v>339</v>
      </c>
      <c r="E171" s="396">
        <v>45239</v>
      </c>
      <c r="F171" s="396">
        <v>45253</v>
      </c>
      <c r="G171" s="399">
        <v>45340</v>
      </c>
      <c r="H171" s="374"/>
      <c r="I171" s="373"/>
      <c r="J171" s="373"/>
      <c r="K171" s="373"/>
      <c r="L171" s="373"/>
      <c r="M171" s="373"/>
      <c r="N171" s="374"/>
      <c r="O171" s="374"/>
      <c r="P171" s="374"/>
      <c r="Q171" s="374"/>
      <c r="R171" s="373"/>
      <c r="S171" s="373"/>
      <c r="T171" s="375"/>
      <c r="U171" s="375"/>
      <c r="V171" s="117">
        <v>171</v>
      </c>
    </row>
    <row r="172" spans="1:22" x14ac:dyDescent="0.2">
      <c r="A172" s="377" t="s">
        <v>806</v>
      </c>
      <c r="B172" s="377" t="s">
        <v>58</v>
      </c>
      <c r="C172" s="378" t="s">
        <v>48</v>
      </c>
      <c r="D172" s="379" t="s">
        <v>807</v>
      </c>
      <c r="E172" s="396">
        <v>45246</v>
      </c>
      <c r="F172" s="396">
        <v>45260</v>
      </c>
      <c r="G172" s="396">
        <v>45344</v>
      </c>
      <c r="H172" s="399">
        <v>45372</v>
      </c>
      <c r="I172" s="396">
        <v>45379</v>
      </c>
      <c r="J172" s="373"/>
      <c r="K172" s="373"/>
      <c r="L172" s="373"/>
      <c r="M172" s="373"/>
      <c r="N172" s="374"/>
      <c r="O172" s="374"/>
      <c r="P172" s="374"/>
      <c r="Q172" s="374"/>
      <c r="R172" s="373"/>
      <c r="S172" s="373"/>
      <c r="T172" s="375"/>
      <c r="U172" s="375"/>
      <c r="V172" s="117">
        <v>172</v>
      </c>
    </row>
    <row r="173" spans="1:22" x14ac:dyDescent="0.2">
      <c r="A173" s="377" t="s">
        <v>64</v>
      </c>
      <c r="B173" s="377" t="s">
        <v>28</v>
      </c>
      <c r="C173" s="378" t="s">
        <v>48</v>
      </c>
      <c r="D173" s="379" t="s">
        <v>340</v>
      </c>
      <c r="E173" s="396">
        <v>45239</v>
      </c>
      <c r="F173" s="396">
        <v>45253</v>
      </c>
      <c r="G173" s="399">
        <v>45340</v>
      </c>
      <c r="H173" s="396">
        <v>45344</v>
      </c>
      <c r="I173" s="396">
        <v>45379</v>
      </c>
      <c r="J173" s="373"/>
      <c r="K173" s="373"/>
      <c r="L173" s="373"/>
      <c r="M173" s="373"/>
      <c r="N173" s="224">
        <v>45633</v>
      </c>
      <c r="O173" s="374"/>
      <c r="P173" s="374"/>
      <c r="Q173" s="374"/>
      <c r="R173" s="373"/>
      <c r="S173" s="373"/>
      <c r="T173" s="375"/>
      <c r="U173" s="375"/>
      <c r="V173" s="117">
        <v>173</v>
      </c>
    </row>
    <row r="174" spans="1:22" x14ac:dyDescent="0.2">
      <c r="A174" s="381" t="s">
        <v>861</v>
      </c>
      <c r="B174" s="381" t="s">
        <v>862</v>
      </c>
      <c r="C174" s="383" t="s">
        <v>38</v>
      </c>
      <c r="D174" s="382" t="s">
        <v>863</v>
      </c>
      <c r="E174" s="396">
        <v>45344</v>
      </c>
      <c r="F174" s="399">
        <v>45372</v>
      </c>
      <c r="G174" s="396">
        <v>45379</v>
      </c>
      <c r="H174" s="374"/>
      <c r="I174" s="374"/>
      <c r="J174" s="374"/>
      <c r="K174" s="374"/>
      <c r="L174" s="373"/>
      <c r="M174" s="373"/>
      <c r="N174" s="374"/>
      <c r="O174" s="374"/>
      <c r="P174" s="374"/>
      <c r="Q174" s="374"/>
      <c r="R174" s="373"/>
      <c r="S174" s="373"/>
      <c r="T174" s="375"/>
      <c r="U174" s="375"/>
      <c r="V174" s="117">
        <v>174</v>
      </c>
    </row>
    <row r="175" spans="1:22" x14ac:dyDescent="0.2">
      <c r="A175" s="377" t="s">
        <v>695</v>
      </c>
      <c r="B175" s="377" t="s">
        <v>696</v>
      </c>
      <c r="C175" s="378" t="s">
        <v>40</v>
      </c>
      <c r="D175" s="379" t="s">
        <v>697</v>
      </c>
      <c r="E175" s="396">
        <v>45246</v>
      </c>
      <c r="F175" s="396">
        <v>45260</v>
      </c>
      <c r="G175" s="396">
        <v>45640</v>
      </c>
      <c r="H175" s="396">
        <v>45344</v>
      </c>
      <c r="I175" s="399">
        <v>45372</v>
      </c>
      <c r="J175" s="396">
        <v>45379</v>
      </c>
      <c r="K175" s="373"/>
      <c r="L175" s="373"/>
      <c r="M175" s="373"/>
      <c r="N175" s="374"/>
      <c r="O175" s="374"/>
      <c r="P175" s="374"/>
      <c r="Q175" s="374"/>
      <c r="R175" s="373"/>
      <c r="S175" s="373"/>
      <c r="T175" s="375"/>
      <c r="U175" s="375"/>
      <c r="V175" s="117">
        <v>175</v>
      </c>
    </row>
    <row r="176" spans="1:22" x14ac:dyDescent="0.2">
      <c r="A176" s="377" t="s">
        <v>82</v>
      </c>
      <c r="B176" s="377" t="s">
        <v>74</v>
      </c>
      <c r="C176" s="378" t="s">
        <v>71</v>
      </c>
      <c r="D176" s="379" t="s">
        <v>235</v>
      </c>
      <c r="E176" s="396">
        <v>45239</v>
      </c>
      <c r="F176" s="396">
        <v>45337</v>
      </c>
      <c r="G176" s="396">
        <v>45344</v>
      </c>
      <c r="H176" s="399">
        <v>45340</v>
      </c>
      <c r="I176" s="396">
        <v>45379</v>
      </c>
      <c r="J176" s="373"/>
      <c r="K176" s="373"/>
      <c r="L176" s="373"/>
      <c r="M176" s="373"/>
      <c r="N176" s="224">
        <v>45633</v>
      </c>
      <c r="O176" s="374"/>
      <c r="P176" s="374"/>
      <c r="Q176" s="374"/>
      <c r="R176" s="373"/>
      <c r="S176" s="373"/>
      <c r="T176" s="375"/>
      <c r="U176" s="375"/>
      <c r="V176" s="117">
        <v>176</v>
      </c>
    </row>
    <row r="177" spans="1:22" x14ac:dyDescent="0.2">
      <c r="A177" s="377" t="s">
        <v>341</v>
      </c>
      <c r="B177" s="377" t="s">
        <v>170</v>
      </c>
      <c r="C177" s="378" t="s">
        <v>25</v>
      </c>
      <c r="D177" s="379" t="s">
        <v>342</v>
      </c>
      <c r="E177" s="396">
        <v>45239</v>
      </c>
      <c r="F177" s="396">
        <v>45253</v>
      </c>
      <c r="G177" s="396">
        <v>45337</v>
      </c>
      <c r="H177" s="374"/>
      <c r="I177" s="373"/>
      <c r="J177" s="373"/>
      <c r="K177" s="373"/>
      <c r="L177" s="373"/>
      <c r="M177" s="373"/>
      <c r="N177" s="374"/>
      <c r="O177" s="374"/>
      <c r="P177" s="374"/>
      <c r="Q177" s="374"/>
      <c r="R177" s="373"/>
      <c r="S177" s="373"/>
      <c r="T177" s="375"/>
      <c r="U177" s="375"/>
      <c r="V177" s="117">
        <v>177</v>
      </c>
    </row>
    <row r="178" spans="1:22" x14ac:dyDescent="0.2">
      <c r="A178" s="377" t="s">
        <v>864</v>
      </c>
      <c r="B178" s="377" t="s">
        <v>63</v>
      </c>
      <c r="C178" s="378" t="s">
        <v>38</v>
      </c>
      <c r="D178" s="379" t="s">
        <v>865</v>
      </c>
      <c r="E178" s="396">
        <v>45246</v>
      </c>
      <c r="F178" s="399">
        <v>45372</v>
      </c>
      <c r="G178" s="396">
        <v>45379</v>
      </c>
      <c r="H178" s="374"/>
      <c r="I178" s="373"/>
      <c r="J178" s="373"/>
      <c r="K178" s="373"/>
      <c r="L178" s="373"/>
      <c r="M178" s="373"/>
      <c r="N178" s="374"/>
      <c r="O178" s="374"/>
      <c r="P178" s="374"/>
      <c r="Q178" s="374"/>
      <c r="R178" s="373"/>
      <c r="S178" s="373"/>
      <c r="T178" s="375"/>
      <c r="U178" s="375"/>
      <c r="V178" s="117">
        <v>178</v>
      </c>
    </row>
    <row r="179" spans="1:22" x14ac:dyDescent="0.2">
      <c r="A179" s="377" t="s">
        <v>343</v>
      </c>
      <c r="B179" s="377" t="s">
        <v>104</v>
      </c>
      <c r="C179" s="378" t="s">
        <v>48</v>
      </c>
      <c r="D179" s="379" t="s">
        <v>344</v>
      </c>
      <c r="E179" s="396">
        <v>45239</v>
      </c>
      <c r="F179" s="396">
        <v>45253</v>
      </c>
      <c r="G179" s="399">
        <v>45340</v>
      </c>
      <c r="H179" s="399">
        <v>45365</v>
      </c>
      <c r="I179" s="396">
        <v>45379</v>
      </c>
      <c r="J179" s="373"/>
      <c r="K179" s="373"/>
      <c r="L179" s="373"/>
      <c r="M179" s="373"/>
      <c r="N179" s="374"/>
      <c r="O179" s="374"/>
      <c r="P179" s="374"/>
      <c r="Q179" s="374"/>
      <c r="R179" s="373"/>
      <c r="S179" s="373"/>
      <c r="T179" s="375"/>
      <c r="U179" s="375"/>
      <c r="V179" s="117">
        <v>179</v>
      </c>
    </row>
    <row r="180" spans="1:22" x14ac:dyDescent="0.2">
      <c r="A180" s="377" t="s">
        <v>808</v>
      </c>
      <c r="B180" s="377" t="s">
        <v>809</v>
      </c>
      <c r="C180" s="378" t="s">
        <v>48</v>
      </c>
      <c r="D180" s="379" t="s">
        <v>810</v>
      </c>
      <c r="E180" s="396">
        <v>45246</v>
      </c>
      <c r="F180" s="396">
        <v>45260</v>
      </c>
      <c r="G180" s="396">
        <v>45640</v>
      </c>
      <c r="H180" s="396">
        <v>45344</v>
      </c>
      <c r="I180" s="399">
        <v>45372</v>
      </c>
      <c r="J180" s="396">
        <v>45379</v>
      </c>
      <c r="K180" s="373"/>
      <c r="L180" s="373"/>
      <c r="M180" s="373"/>
      <c r="N180" s="374"/>
      <c r="O180" s="374"/>
      <c r="P180" s="374"/>
      <c r="Q180" s="374"/>
      <c r="R180" s="373"/>
      <c r="S180" s="373"/>
      <c r="T180" s="375"/>
      <c r="U180" s="375"/>
      <c r="V180" s="117">
        <v>180</v>
      </c>
    </row>
    <row r="181" spans="1:22" x14ac:dyDescent="0.2">
      <c r="A181" s="381" t="s">
        <v>1528</v>
      </c>
      <c r="B181" s="381" t="s">
        <v>1527</v>
      </c>
      <c r="C181" s="383" t="s">
        <v>41</v>
      </c>
      <c r="D181" s="382" t="s">
        <v>1526</v>
      </c>
      <c r="E181" s="396">
        <v>45344</v>
      </c>
      <c r="F181" s="399">
        <v>45372</v>
      </c>
      <c r="G181" s="396">
        <v>45379</v>
      </c>
      <c r="H181" s="374"/>
      <c r="I181" s="373"/>
      <c r="J181" s="373"/>
      <c r="K181" s="373"/>
      <c r="L181" s="373"/>
      <c r="M181" s="373"/>
      <c r="N181" s="374"/>
      <c r="O181" s="374"/>
      <c r="P181" s="374"/>
      <c r="Q181" s="374"/>
      <c r="R181" s="373"/>
      <c r="S181" s="373"/>
      <c r="T181" s="375"/>
      <c r="U181" s="375"/>
      <c r="V181" s="117">
        <v>181</v>
      </c>
    </row>
    <row r="182" spans="1:22" x14ac:dyDescent="0.2">
      <c r="A182" s="381" t="s">
        <v>1534</v>
      </c>
      <c r="B182" s="381" t="s">
        <v>1533</v>
      </c>
      <c r="C182" s="383" t="s">
        <v>39</v>
      </c>
      <c r="D182" s="382" t="s">
        <v>1532</v>
      </c>
      <c r="E182" s="396">
        <v>45344</v>
      </c>
      <c r="F182" s="399">
        <v>45372</v>
      </c>
      <c r="G182" s="396">
        <v>45379</v>
      </c>
      <c r="H182" s="374"/>
      <c r="I182" s="373"/>
      <c r="J182" s="373"/>
      <c r="K182" s="373"/>
      <c r="L182" s="373"/>
      <c r="M182" s="373"/>
      <c r="N182" s="374"/>
      <c r="O182" s="374"/>
      <c r="P182" s="374"/>
      <c r="Q182" s="374"/>
      <c r="R182" s="373"/>
      <c r="S182" s="373"/>
      <c r="T182" s="375"/>
      <c r="U182" s="375"/>
      <c r="V182" s="117">
        <v>182</v>
      </c>
    </row>
    <row r="183" spans="1:22" x14ac:dyDescent="0.2">
      <c r="A183" s="377" t="s">
        <v>34</v>
      </c>
      <c r="B183" s="377" t="s">
        <v>110</v>
      </c>
      <c r="C183" s="378" t="s">
        <v>71</v>
      </c>
      <c r="D183" s="379" t="s">
        <v>345</v>
      </c>
      <c r="E183" s="396">
        <v>45239</v>
      </c>
      <c r="F183" s="396">
        <v>45253</v>
      </c>
      <c r="G183" s="396">
        <v>45344</v>
      </c>
      <c r="H183" s="374"/>
      <c r="I183" s="373"/>
      <c r="J183" s="373"/>
      <c r="K183" s="373"/>
      <c r="L183" s="373"/>
      <c r="M183" s="373"/>
      <c r="N183" s="224">
        <v>45633</v>
      </c>
      <c r="O183" s="374"/>
      <c r="P183" s="374"/>
      <c r="Q183" s="374"/>
      <c r="R183" s="373"/>
      <c r="S183" s="373"/>
      <c r="T183" s="375"/>
      <c r="U183" s="375"/>
      <c r="V183" s="117">
        <v>183</v>
      </c>
    </row>
    <row r="184" spans="1:22" x14ac:dyDescent="0.2">
      <c r="A184" s="381" t="s">
        <v>34</v>
      </c>
      <c r="B184" s="377" t="s">
        <v>1126</v>
      </c>
      <c r="C184" s="378" t="s">
        <v>71</v>
      </c>
      <c r="D184" s="379" t="s">
        <v>1127</v>
      </c>
      <c r="E184" s="396">
        <v>45246</v>
      </c>
      <c r="F184" s="396">
        <v>45260</v>
      </c>
      <c r="G184" s="396">
        <v>45640</v>
      </c>
      <c r="H184" s="396">
        <v>45344</v>
      </c>
      <c r="I184" s="399">
        <v>45365</v>
      </c>
      <c r="J184" s="399">
        <v>45372</v>
      </c>
      <c r="K184" s="373"/>
      <c r="L184" s="373"/>
      <c r="M184" s="373"/>
      <c r="N184" s="374"/>
      <c r="O184" s="374"/>
      <c r="P184" s="374"/>
      <c r="Q184" s="374"/>
      <c r="R184" s="373"/>
      <c r="S184" s="373"/>
      <c r="T184" s="375"/>
      <c r="U184" s="375"/>
      <c r="V184" s="117">
        <v>184</v>
      </c>
    </row>
    <row r="185" spans="1:22" x14ac:dyDescent="0.2">
      <c r="A185" s="381" t="s">
        <v>34</v>
      </c>
      <c r="B185" s="381" t="s">
        <v>1258</v>
      </c>
      <c r="C185" s="383" t="s">
        <v>39</v>
      </c>
      <c r="D185" s="382" t="s">
        <v>1259</v>
      </c>
      <c r="E185" s="396">
        <v>45344</v>
      </c>
      <c r="F185" s="399">
        <v>45372</v>
      </c>
      <c r="G185" s="404"/>
      <c r="H185" s="374"/>
      <c r="I185" s="373"/>
      <c r="J185" s="373"/>
      <c r="K185" s="373"/>
      <c r="L185" s="373"/>
      <c r="M185" s="373"/>
      <c r="N185" s="374"/>
      <c r="O185" s="374"/>
      <c r="P185" s="374"/>
      <c r="Q185" s="374"/>
      <c r="R185" s="373"/>
      <c r="S185" s="373"/>
      <c r="T185" s="375"/>
      <c r="U185" s="375"/>
      <c r="V185" s="117">
        <v>185</v>
      </c>
    </row>
    <row r="186" spans="1:22" x14ac:dyDescent="0.2">
      <c r="A186" s="381" t="s">
        <v>867</v>
      </c>
      <c r="B186" s="381" t="s">
        <v>58</v>
      </c>
      <c r="C186" s="383" t="s">
        <v>38</v>
      </c>
      <c r="D186" s="382" t="s">
        <v>1488</v>
      </c>
      <c r="E186" s="396">
        <v>45344</v>
      </c>
      <c r="F186" s="374"/>
      <c r="G186" s="374"/>
      <c r="H186" s="374"/>
      <c r="I186" s="374"/>
      <c r="J186" s="374"/>
      <c r="K186" s="374"/>
      <c r="L186" s="373"/>
      <c r="M186" s="373"/>
      <c r="N186" s="374"/>
      <c r="O186" s="374"/>
      <c r="P186" s="374"/>
      <c r="Q186" s="374"/>
      <c r="R186" s="373"/>
      <c r="S186" s="373"/>
      <c r="T186" s="375"/>
      <c r="U186" s="375"/>
      <c r="V186" s="117">
        <v>186</v>
      </c>
    </row>
    <row r="187" spans="1:22" x14ac:dyDescent="0.2">
      <c r="A187" s="389" t="s">
        <v>1395</v>
      </c>
      <c r="B187" s="389" t="s">
        <v>693</v>
      </c>
      <c r="C187" s="390" t="s">
        <v>25</v>
      </c>
      <c r="D187" s="391" t="s">
        <v>1396</v>
      </c>
      <c r="E187" s="396">
        <v>45337</v>
      </c>
      <c r="F187" s="396">
        <v>45344</v>
      </c>
      <c r="G187" s="399">
        <v>45340</v>
      </c>
      <c r="H187" s="374"/>
      <c r="I187" s="373"/>
      <c r="J187" s="373"/>
      <c r="K187" s="373"/>
      <c r="L187" s="373"/>
      <c r="M187" s="373"/>
      <c r="N187" s="224">
        <v>45633</v>
      </c>
      <c r="O187" s="374"/>
      <c r="P187" s="224">
        <v>45330</v>
      </c>
      <c r="Q187" s="374"/>
      <c r="R187" s="373"/>
      <c r="S187" s="373"/>
      <c r="T187" s="375"/>
      <c r="U187" s="375"/>
      <c r="V187" s="117">
        <v>187</v>
      </c>
    </row>
    <row r="188" spans="1:22" x14ac:dyDescent="0.2">
      <c r="A188" s="377" t="s">
        <v>698</v>
      </c>
      <c r="B188" s="377" t="s">
        <v>699</v>
      </c>
      <c r="C188" s="378" t="s">
        <v>40</v>
      </c>
      <c r="D188" s="379" t="s">
        <v>700</v>
      </c>
      <c r="E188" s="396">
        <v>45246</v>
      </c>
      <c r="F188" s="396">
        <v>45260</v>
      </c>
      <c r="G188" s="181"/>
      <c r="H188" s="374"/>
      <c r="I188" s="373"/>
      <c r="J188" s="373"/>
      <c r="K188" s="373"/>
      <c r="L188" s="373"/>
      <c r="M188" s="373"/>
      <c r="N188" s="374"/>
      <c r="O188" s="374"/>
      <c r="P188" s="374"/>
      <c r="Q188" s="374"/>
      <c r="R188" s="373"/>
      <c r="S188" s="373"/>
      <c r="T188" s="375"/>
      <c r="U188" s="375"/>
      <c r="V188" s="117">
        <v>188</v>
      </c>
    </row>
    <row r="189" spans="1:22" x14ac:dyDescent="0.2">
      <c r="A189" s="389" t="s">
        <v>346</v>
      </c>
      <c r="B189" s="389" t="s">
        <v>61</v>
      </c>
      <c r="C189" s="390" t="s">
        <v>25</v>
      </c>
      <c r="D189" s="391" t="s">
        <v>347</v>
      </c>
      <c r="E189" s="396">
        <v>45239</v>
      </c>
      <c r="F189" s="396">
        <v>45253</v>
      </c>
      <c r="G189" s="399">
        <v>45340</v>
      </c>
      <c r="H189" s="396">
        <v>45379</v>
      </c>
      <c r="I189" s="373"/>
      <c r="J189" s="373"/>
      <c r="K189" s="373"/>
      <c r="L189" s="373"/>
      <c r="M189" s="373"/>
      <c r="N189" s="374"/>
      <c r="O189" s="374"/>
      <c r="P189" s="374"/>
      <c r="Q189" s="374"/>
      <c r="R189" s="373"/>
      <c r="S189" s="373"/>
      <c r="T189" s="375"/>
      <c r="U189" s="375"/>
      <c r="V189" s="117">
        <v>189</v>
      </c>
    </row>
    <row r="190" spans="1:22" x14ac:dyDescent="0.2">
      <c r="A190" s="377" t="s">
        <v>348</v>
      </c>
      <c r="B190" s="377" t="s">
        <v>160</v>
      </c>
      <c r="C190" s="378" t="s">
        <v>39</v>
      </c>
      <c r="D190" s="379" t="s">
        <v>349</v>
      </c>
      <c r="E190" s="396">
        <v>45239</v>
      </c>
      <c r="F190" s="396">
        <v>45253</v>
      </c>
      <c r="G190" s="399">
        <v>45340</v>
      </c>
      <c r="H190" s="399">
        <v>45365</v>
      </c>
      <c r="I190" s="373"/>
      <c r="J190" s="373"/>
      <c r="K190" s="373"/>
      <c r="L190" s="373"/>
      <c r="M190" s="373"/>
      <c r="N190" s="374"/>
      <c r="O190" s="374"/>
      <c r="P190" s="374"/>
      <c r="Q190" s="374"/>
      <c r="R190" s="373"/>
      <c r="S190" s="373"/>
      <c r="T190" s="375"/>
      <c r="U190" s="375"/>
      <c r="V190" s="117">
        <v>190</v>
      </c>
    </row>
    <row r="191" spans="1:22" x14ac:dyDescent="0.2">
      <c r="A191" s="381" t="s">
        <v>1514</v>
      </c>
      <c r="B191" s="381" t="s">
        <v>316</v>
      </c>
      <c r="C191" s="383" t="s">
        <v>48</v>
      </c>
      <c r="D191" s="382" t="s">
        <v>1513</v>
      </c>
      <c r="E191" s="396">
        <v>45344</v>
      </c>
      <c r="F191" s="399">
        <v>45372</v>
      </c>
      <c r="G191" s="374"/>
      <c r="H191" s="374"/>
      <c r="I191" s="374"/>
      <c r="J191" s="374"/>
      <c r="K191" s="374"/>
      <c r="L191" s="373"/>
      <c r="M191" s="373"/>
      <c r="N191" s="374"/>
      <c r="O191" s="374"/>
      <c r="P191" s="374"/>
      <c r="Q191" s="374"/>
      <c r="R191" s="373"/>
      <c r="S191" s="373"/>
      <c r="T191" s="375"/>
      <c r="U191" s="375"/>
      <c r="V191" s="117">
        <v>191</v>
      </c>
    </row>
    <row r="192" spans="1:22" x14ac:dyDescent="0.2">
      <c r="A192" s="381" t="s">
        <v>1497</v>
      </c>
      <c r="B192" s="381" t="s">
        <v>854</v>
      </c>
      <c r="C192" s="383" t="s">
        <v>38</v>
      </c>
      <c r="D192" s="382" t="s">
        <v>1496</v>
      </c>
      <c r="E192" s="396">
        <v>45344</v>
      </c>
      <c r="F192" s="399">
        <v>45372</v>
      </c>
      <c r="G192" s="396">
        <v>45379</v>
      </c>
      <c r="H192" s="374"/>
      <c r="I192" s="374"/>
      <c r="J192" s="374"/>
      <c r="K192" s="374"/>
      <c r="L192" s="373"/>
      <c r="M192" s="373"/>
      <c r="N192" s="374"/>
      <c r="O192" s="374"/>
      <c r="P192" s="374"/>
      <c r="Q192" s="374"/>
      <c r="R192" s="373"/>
      <c r="S192" s="373"/>
      <c r="T192" s="375"/>
      <c r="U192" s="375"/>
      <c r="V192" s="117">
        <v>192</v>
      </c>
    </row>
    <row r="193" spans="1:22" x14ac:dyDescent="0.2">
      <c r="A193" s="389" t="s">
        <v>158</v>
      </c>
      <c r="B193" s="389" t="s">
        <v>45</v>
      </c>
      <c r="C193" s="390" t="s">
        <v>41</v>
      </c>
      <c r="D193" s="391" t="s">
        <v>236</v>
      </c>
      <c r="E193" s="396">
        <v>45239</v>
      </c>
      <c r="F193" s="396">
        <v>45253</v>
      </c>
      <c r="G193" s="374"/>
      <c r="H193" s="374"/>
      <c r="I193" s="373"/>
      <c r="J193" s="373"/>
      <c r="K193" s="373"/>
      <c r="L193" s="232">
        <v>45365</v>
      </c>
      <c r="M193" s="376">
        <v>45337</v>
      </c>
      <c r="N193" s="374"/>
      <c r="O193" s="374"/>
      <c r="P193" s="374"/>
      <c r="Q193" s="374"/>
      <c r="R193" s="373"/>
      <c r="S193" s="373"/>
      <c r="T193" s="375"/>
      <c r="U193" s="375"/>
      <c r="V193" s="117">
        <v>193</v>
      </c>
    </row>
    <row r="194" spans="1:22" x14ac:dyDescent="0.2">
      <c r="A194" s="389" t="s">
        <v>83</v>
      </c>
      <c r="B194" s="389" t="s">
        <v>72</v>
      </c>
      <c r="C194" s="390" t="s">
        <v>100</v>
      </c>
      <c r="D194" s="391" t="s">
        <v>350</v>
      </c>
      <c r="E194" s="396">
        <v>45239</v>
      </c>
      <c r="F194" s="396">
        <v>45253</v>
      </c>
      <c r="G194" s="399">
        <v>45365</v>
      </c>
      <c r="H194" s="374"/>
      <c r="I194" s="373"/>
      <c r="J194" s="373"/>
      <c r="K194" s="373"/>
      <c r="L194" s="373"/>
      <c r="M194" s="373"/>
      <c r="N194" s="374"/>
      <c r="O194" s="374"/>
      <c r="P194" s="374"/>
      <c r="Q194" s="374"/>
      <c r="R194" s="373"/>
      <c r="S194" s="373"/>
      <c r="T194" s="375"/>
      <c r="U194" s="375"/>
      <c r="V194" s="117">
        <v>194</v>
      </c>
    </row>
    <row r="195" spans="1:22" x14ac:dyDescent="0.2">
      <c r="A195" s="377" t="s">
        <v>128</v>
      </c>
      <c r="B195" s="377" t="s">
        <v>105</v>
      </c>
      <c r="C195" s="378" t="s">
        <v>71</v>
      </c>
      <c r="D195" s="379" t="s">
        <v>237</v>
      </c>
      <c r="E195" s="396">
        <v>45239</v>
      </c>
      <c r="F195" s="396">
        <v>45253</v>
      </c>
      <c r="G195" s="396">
        <v>45337</v>
      </c>
      <c r="H195" s="396">
        <v>45344</v>
      </c>
      <c r="I195" s="399">
        <v>45340</v>
      </c>
      <c r="J195" s="373"/>
      <c r="K195" s="373"/>
      <c r="L195" s="373"/>
      <c r="M195" s="373"/>
      <c r="N195" s="224">
        <v>45633</v>
      </c>
      <c r="O195" s="233">
        <v>44909</v>
      </c>
      <c r="P195" s="224">
        <v>45330</v>
      </c>
      <c r="Q195" s="374"/>
      <c r="R195" s="373"/>
      <c r="S195" s="373"/>
      <c r="T195" s="375"/>
      <c r="U195" s="375"/>
      <c r="V195" s="117">
        <v>195</v>
      </c>
    </row>
    <row r="196" spans="1:22" x14ac:dyDescent="0.2">
      <c r="A196" s="377" t="s">
        <v>924</v>
      </c>
      <c r="B196" s="377" t="s">
        <v>887</v>
      </c>
      <c r="C196" s="378" t="s">
        <v>99</v>
      </c>
      <c r="D196" s="379" t="s">
        <v>925</v>
      </c>
      <c r="E196" s="396">
        <v>45246</v>
      </c>
      <c r="F196" s="396">
        <v>45260</v>
      </c>
      <c r="G196" s="396">
        <v>45344</v>
      </c>
      <c r="H196" s="399">
        <v>45372</v>
      </c>
      <c r="I196" s="373"/>
      <c r="J196" s="373"/>
      <c r="K196" s="373"/>
      <c r="L196" s="373"/>
      <c r="M196" s="373"/>
      <c r="N196" s="374"/>
      <c r="O196" s="374"/>
      <c r="P196" s="374"/>
      <c r="Q196" s="374"/>
      <c r="R196" s="373"/>
      <c r="S196" s="373"/>
      <c r="T196" s="375"/>
      <c r="U196" s="375"/>
      <c r="V196" s="117">
        <v>196</v>
      </c>
    </row>
    <row r="197" spans="1:22" x14ac:dyDescent="0.2">
      <c r="A197" s="389" t="s">
        <v>1162</v>
      </c>
      <c r="B197" s="389" t="s">
        <v>1163</v>
      </c>
      <c r="C197" s="390" t="s">
        <v>115</v>
      </c>
      <c r="D197" s="391" t="s">
        <v>1164</v>
      </c>
      <c r="E197" s="396">
        <v>45246</v>
      </c>
      <c r="F197" s="396">
        <v>45260</v>
      </c>
      <c r="G197" s="396">
        <v>45344</v>
      </c>
      <c r="H197" s="399">
        <v>45372</v>
      </c>
      <c r="I197" s="373"/>
      <c r="J197" s="373"/>
      <c r="K197" s="373"/>
      <c r="L197" s="373"/>
      <c r="M197" s="373"/>
      <c r="N197" s="374"/>
      <c r="O197" s="374"/>
      <c r="P197" s="374"/>
      <c r="Q197" s="374"/>
      <c r="R197" s="373"/>
      <c r="S197" s="373"/>
      <c r="T197" s="375"/>
      <c r="U197" s="375"/>
      <c r="V197" s="117">
        <v>197</v>
      </c>
    </row>
    <row r="198" spans="1:22" x14ac:dyDescent="0.2">
      <c r="A198" s="389" t="s">
        <v>748</v>
      </c>
      <c r="B198" s="389" t="s">
        <v>749</v>
      </c>
      <c r="C198" s="390" t="s">
        <v>39</v>
      </c>
      <c r="D198" s="391" t="s">
        <v>750</v>
      </c>
      <c r="E198" s="396">
        <v>45246</v>
      </c>
      <c r="F198" s="396">
        <v>45260</v>
      </c>
      <c r="G198" s="396">
        <v>45344</v>
      </c>
      <c r="H198" s="399">
        <v>45372</v>
      </c>
      <c r="I198" s="373"/>
      <c r="J198" s="373"/>
      <c r="K198" s="373"/>
      <c r="L198" s="373"/>
      <c r="M198" s="373"/>
      <c r="N198" s="374"/>
      <c r="O198" s="374"/>
      <c r="P198" s="374"/>
      <c r="Q198" s="374"/>
      <c r="R198" s="373"/>
      <c r="S198" s="373"/>
      <c r="T198" s="375"/>
      <c r="U198" s="375"/>
      <c r="V198" s="117">
        <v>198</v>
      </c>
    </row>
    <row r="199" spans="1:22" x14ac:dyDescent="0.2">
      <c r="A199" s="377" t="s">
        <v>866</v>
      </c>
      <c r="B199" s="377" t="s">
        <v>867</v>
      </c>
      <c r="C199" s="378" t="s">
        <v>38</v>
      </c>
      <c r="D199" s="379" t="s">
        <v>868</v>
      </c>
      <c r="E199" s="396">
        <v>45246</v>
      </c>
      <c r="F199" s="396">
        <v>45260</v>
      </c>
      <c r="G199" s="396">
        <v>45640</v>
      </c>
      <c r="H199" s="396">
        <v>45344</v>
      </c>
      <c r="I199" s="399">
        <v>45372</v>
      </c>
      <c r="J199" s="396">
        <v>45379</v>
      </c>
      <c r="K199" s="373"/>
      <c r="L199" s="373"/>
      <c r="M199" s="373"/>
      <c r="N199" s="374"/>
      <c r="O199" s="374"/>
      <c r="P199" s="374"/>
      <c r="Q199" s="374"/>
      <c r="R199" s="373"/>
      <c r="S199" s="373"/>
      <c r="T199" s="375"/>
      <c r="U199" s="375"/>
      <c r="V199" s="117">
        <v>199</v>
      </c>
    </row>
    <row r="200" spans="1:22" x14ac:dyDescent="0.2">
      <c r="A200" s="377" t="s">
        <v>869</v>
      </c>
      <c r="B200" s="377" t="s">
        <v>33</v>
      </c>
      <c r="C200" s="378" t="s">
        <v>38</v>
      </c>
      <c r="D200" s="379" t="s">
        <v>870</v>
      </c>
      <c r="E200" s="396">
        <v>45246</v>
      </c>
      <c r="F200" s="396">
        <v>45260</v>
      </c>
      <c r="G200" s="396">
        <v>45640</v>
      </c>
      <c r="H200" s="396">
        <v>45344</v>
      </c>
      <c r="I200" s="399">
        <v>45372</v>
      </c>
      <c r="J200" s="396">
        <v>45379</v>
      </c>
      <c r="K200" s="373"/>
      <c r="L200" s="373"/>
      <c r="M200" s="373"/>
      <c r="N200" s="374"/>
      <c r="O200" s="374"/>
      <c r="P200" s="374"/>
      <c r="Q200" s="374"/>
      <c r="R200" s="373"/>
      <c r="S200" s="373"/>
      <c r="T200" s="375"/>
      <c r="U200" s="375"/>
      <c r="V200" s="117">
        <v>200</v>
      </c>
    </row>
    <row r="201" spans="1:22" x14ac:dyDescent="0.2">
      <c r="A201" s="389" t="s">
        <v>1361</v>
      </c>
      <c r="B201" s="389" t="s">
        <v>1362</v>
      </c>
      <c r="C201" s="390" t="s">
        <v>1359</v>
      </c>
      <c r="D201" s="391" t="s">
        <v>1363</v>
      </c>
      <c r="E201" s="181"/>
      <c r="F201" s="181"/>
      <c r="G201" s="181"/>
      <c r="H201" s="181"/>
      <c r="I201" s="181"/>
      <c r="J201" s="181"/>
      <c r="K201" s="181"/>
      <c r="L201" s="373"/>
      <c r="M201" s="373"/>
      <c r="N201" s="374"/>
      <c r="O201" s="233">
        <v>44909</v>
      </c>
      <c r="P201" s="374"/>
      <c r="Q201" s="374"/>
      <c r="R201" s="373"/>
      <c r="S201" s="373"/>
      <c r="T201" s="375"/>
      <c r="U201" s="375"/>
      <c r="V201" s="117">
        <v>201</v>
      </c>
    </row>
    <row r="202" spans="1:22" x14ac:dyDescent="0.2">
      <c r="A202" s="392" t="s">
        <v>1541</v>
      </c>
      <c r="B202" s="392" t="s">
        <v>988</v>
      </c>
      <c r="C202" s="393" t="s">
        <v>41</v>
      </c>
      <c r="D202" s="394" t="s">
        <v>1540</v>
      </c>
      <c r="E202" s="396">
        <v>45344</v>
      </c>
      <c r="F202" s="399">
        <v>45372</v>
      </c>
      <c r="G202" s="396">
        <v>45379</v>
      </c>
      <c r="H202" s="181"/>
      <c r="I202" s="181"/>
      <c r="J202" s="181"/>
      <c r="K202" s="181"/>
      <c r="L202" s="373"/>
      <c r="M202" s="373"/>
      <c r="N202" s="374"/>
      <c r="O202" s="374"/>
      <c r="P202" s="374"/>
      <c r="Q202" s="374"/>
      <c r="R202" s="373"/>
      <c r="S202" s="373"/>
      <c r="T202" s="375"/>
      <c r="U202" s="375"/>
      <c r="V202" s="117">
        <v>202</v>
      </c>
    </row>
    <row r="203" spans="1:22" x14ac:dyDescent="0.2">
      <c r="A203" s="381" t="s">
        <v>1490</v>
      </c>
      <c r="B203" s="381" t="s">
        <v>952</v>
      </c>
      <c r="C203" s="383" t="s">
        <v>38</v>
      </c>
      <c r="D203" s="382" t="s">
        <v>1489</v>
      </c>
      <c r="E203" s="396">
        <v>45344</v>
      </c>
      <c r="F203" s="399">
        <v>45372</v>
      </c>
      <c r="G203" s="396">
        <v>45379</v>
      </c>
      <c r="H203" s="181"/>
      <c r="I203" s="181"/>
      <c r="J203" s="181"/>
      <c r="K203" s="181"/>
      <c r="L203" s="373"/>
      <c r="M203" s="373"/>
      <c r="N203" s="374"/>
      <c r="O203" s="374"/>
      <c r="P203" s="374"/>
      <c r="Q203" s="374"/>
      <c r="R203" s="373"/>
      <c r="S203" s="373"/>
      <c r="T203" s="375"/>
      <c r="U203" s="375"/>
      <c r="V203" s="117">
        <v>203</v>
      </c>
    </row>
    <row r="204" spans="1:22" x14ac:dyDescent="0.2">
      <c r="A204" s="389" t="s">
        <v>111</v>
      </c>
      <c r="B204" s="389" t="s">
        <v>112</v>
      </c>
      <c r="C204" s="390" t="s">
        <v>38</v>
      </c>
      <c r="D204" s="391" t="s">
        <v>351</v>
      </c>
      <c r="E204" s="396">
        <v>45239</v>
      </c>
      <c r="F204" s="396">
        <v>45253</v>
      </c>
      <c r="G204" s="396">
        <v>45640</v>
      </c>
      <c r="H204" s="399">
        <v>45340</v>
      </c>
      <c r="I204" s="396">
        <v>45344</v>
      </c>
      <c r="J204" s="396">
        <v>45379</v>
      </c>
      <c r="K204" s="373"/>
      <c r="L204" s="373"/>
      <c r="M204" s="373"/>
      <c r="N204" s="224">
        <v>45633</v>
      </c>
      <c r="O204" s="374"/>
      <c r="P204" s="374"/>
      <c r="Q204" s="374"/>
      <c r="R204" s="373"/>
      <c r="S204" s="373"/>
      <c r="T204" s="375"/>
      <c r="U204" s="375"/>
      <c r="V204" s="117">
        <v>204</v>
      </c>
    </row>
    <row r="205" spans="1:22" x14ac:dyDescent="0.2">
      <c r="A205" s="389" t="s">
        <v>352</v>
      </c>
      <c r="B205" s="389" t="s">
        <v>353</v>
      </c>
      <c r="C205" s="390" t="s">
        <v>25</v>
      </c>
      <c r="D205" s="391" t="s">
        <v>354</v>
      </c>
      <c r="E205" s="396">
        <v>45239</v>
      </c>
      <c r="F205" s="396">
        <v>45253</v>
      </c>
      <c r="G205" s="399">
        <v>45365</v>
      </c>
      <c r="H205" s="374"/>
      <c r="I205" s="373"/>
      <c r="J205" s="373"/>
      <c r="K205" s="373"/>
      <c r="L205" s="373"/>
      <c r="M205" s="373"/>
      <c r="N205" s="374"/>
      <c r="O205" s="374"/>
      <c r="P205" s="374"/>
      <c r="Q205" s="374"/>
      <c r="R205" s="373"/>
      <c r="S205" s="373"/>
      <c r="T205" s="375"/>
      <c r="U205" s="375"/>
      <c r="V205" s="117">
        <v>205</v>
      </c>
    </row>
    <row r="206" spans="1:22" x14ac:dyDescent="0.2">
      <c r="A206" s="377" t="s">
        <v>701</v>
      </c>
      <c r="B206" s="377" t="s">
        <v>702</v>
      </c>
      <c r="C206" s="378" t="s">
        <v>40</v>
      </c>
      <c r="D206" s="379" t="s">
        <v>703</v>
      </c>
      <c r="E206" s="396">
        <v>45246</v>
      </c>
      <c r="F206" s="396">
        <v>45260</v>
      </c>
      <c r="G206" s="396">
        <v>45344</v>
      </c>
      <c r="H206" s="399">
        <v>45372</v>
      </c>
      <c r="I206" s="373"/>
      <c r="J206" s="373"/>
      <c r="K206" s="373"/>
      <c r="L206" s="373"/>
      <c r="M206" s="373"/>
      <c r="N206" s="374"/>
      <c r="O206" s="374"/>
      <c r="P206" s="374"/>
      <c r="Q206" s="374"/>
      <c r="R206" s="373"/>
      <c r="S206" s="373"/>
      <c r="T206" s="375"/>
      <c r="U206" s="375"/>
      <c r="V206" s="117">
        <v>206</v>
      </c>
    </row>
    <row r="207" spans="1:22" x14ac:dyDescent="0.2">
      <c r="A207" s="377" t="s">
        <v>113</v>
      </c>
      <c r="B207" s="377" t="s">
        <v>22</v>
      </c>
      <c r="C207" s="378" t="s">
        <v>25</v>
      </c>
      <c r="D207" s="379" t="s">
        <v>355</v>
      </c>
      <c r="E207" s="396">
        <v>45239</v>
      </c>
      <c r="F207" s="396">
        <v>45253</v>
      </c>
      <c r="G207" s="399">
        <v>45340</v>
      </c>
      <c r="H207" s="399">
        <v>45365</v>
      </c>
      <c r="I207" s="373"/>
      <c r="J207" s="373"/>
      <c r="K207" s="373"/>
      <c r="L207" s="373"/>
      <c r="M207" s="373"/>
      <c r="N207" s="374"/>
      <c r="O207" s="374"/>
      <c r="P207" s="374"/>
      <c r="Q207" s="374"/>
      <c r="R207" s="373"/>
      <c r="S207" s="373"/>
      <c r="T207" s="375"/>
      <c r="U207" s="375"/>
      <c r="V207" s="117">
        <v>207</v>
      </c>
    </row>
    <row r="208" spans="1:22" x14ac:dyDescent="0.2">
      <c r="A208" s="377" t="s">
        <v>1052</v>
      </c>
      <c r="B208" s="377" t="s">
        <v>1053</v>
      </c>
      <c r="C208" s="378" t="s">
        <v>25</v>
      </c>
      <c r="D208" s="379" t="s">
        <v>1054</v>
      </c>
      <c r="E208" s="396">
        <v>45246</v>
      </c>
      <c r="F208" s="396">
        <v>45260</v>
      </c>
      <c r="G208" s="399">
        <v>45372</v>
      </c>
      <c r="H208" s="374"/>
      <c r="I208" s="373"/>
      <c r="J208" s="373"/>
      <c r="K208" s="373"/>
      <c r="L208" s="373"/>
      <c r="M208" s="373"/>
      <c r="N208" s="374"/>
      <c r="O208" s="374"/>
      <c r="P208" s="374"/>
      <c r="Q208" s="374"/>
      <c r="R208" s="373"/>
      <c r="S208" s="373"/>
      <c r="T208" s="375"/>
      <c r="U208" s="375"/>
      <c r="V208" s="117">
        <v>208</v>
      </c>
    </row>
    <row r="209" spans="1:22" x14ac:dyDescent="0.2">
      <c r="A209" s="389" t="s">
        <v>114</v>
      </c>
      <c r="B209" s="389" t="s">
        <v>60</v>
      </c>
      <c r="C209" s="390" t="s">
        <v>39</v>
      </c>
      <c r="D209" s="391" t="s">
        <v>356</v>
      </c>
      <c r="E209" s="396">
        <v>45239</v>
      </c>
      <c r="F209" s="396">
        <v>45253</v>
      </c>
      <c r="G209" s="374"/>
      <c r="H209" s="374"/>
      <c r="I209" s="373"/>
      <c r="J209" s="373"/>
      <c r="K209" s="373"/>
      <c r="L209" s="373"/>
      <c r="M209" s="373"/>
      <c r="N209" s="374"/>
      <c r="O209" s="374"/>
      <c r="P209" s="374"/>
      <c r="Q209" s="374"/>
      <c r="R209" s="373"/>
      <c r="S209" s="373"/>
      <c r="T209" s="375"/>
      <c r="U209" s="375"/>
      <c r="V209" s="117">
        <v>209</v>
      </c>
    </row>
    <row r="210" spans="1:22" x14ac:dyDescent="0.2">
      <c r="A210" s="377" t="s">
        <v>811</v>
      </c>
      <c r="B210" s="377" t="s">
        <v>812</v>
      </c>
      <c r="C210" s="378" t="s">
        <v>48</v>
      </c>
      <c r="D210" s="379" t="s">
        <v>813</v>
      </c>
      <c r="E210" s="396">
        <v>45246</v>
      </c>
      <c r="F210" s="396">
        <v>45260</v>
      </c>
      <c r="G210" s="396">
        <v>45344</v>
      </c>
      <c r="H210" s="399">
        <v>45372</v>
      </c>
      <c r="I210" s="396">
        <v>45379</v>
      </c>
      <c r="J210" s="373"/>
      <c r="K210" s="373"/>
      <c r="L210" s="373"/>
      <c r="M210" s="373"/>
      <c r="N210" s="374"/>
      <c r="O210" s="374"/>
      <c r="P210" s="374"/>
      <c r="Q210" s="374"/>
      <c r="R210" s="373"/>
      <c r="S210" s="373"/>
      <c r="T210" s="375"/>
      <c r="U210" s="375"/>
      <c r="V210" s="117">
        <v>210</v>
      </c>
    </row>
    <row r="211" spans="1:22" x14ac:dyDescent="0.2">
      <c r="A211" s="377" t="s">
        <v>814</v>
      </c>
      <c r="B211" s="377" t="s">
        <v>152</v>
      </c>
      <c r="C211" s="378" t="s">
        <v>48</v>
      </c>
      <c r="D211" s="379" t="s">
        <v>238</v>
      </c>
      <c r="E211" s="396">
        <v>45239</v>
      </c>
      <c r="F211" s="396">
        <v>45253</v>
      </c>
      <c r="G211" s="396">
        <v>45640</v>
      </c>
      <c r="H211" s="396">
        <v>45337</v>
      </c>
      <c r="I211" s="399">
        <v>45339</v>
      </c>
      <c r="J211" s="399">
        <v>45365</v>
      </c>
      <c r="K211" s="396">
        <v>45379</v>
      </c>
      <c r="L211" s="373"/>
      <c r="M211" s="373"/>
      <c r="N211" s="374"/>
      <c r="O211" s="374"/>
      <c r="P211" s="374"/>
      <c r="Q211" s="374"/>
      <c r="R211" s="373"/>
      <c r="S211" s="373"/>
      <c r="T211" s="375"/>
      <c r="U211" s="375"/>
      <c r="V211" s="117">
        <v>211</v>
      </c>
    </row>
    <row r="212" spans="1:22" x14ac:dyDescent="0.2">
      <c r="A212" s="377" t="s">
        <v>172</v>
      </c>
      <c r="B212" s="377" t="s">
        <v>52</v>
      </c>
      <c r="C212" s="378" t="s">
        <v>41</v>
      </c>
      <c r="D212" s="379" t="s">
        <v>357</v>
      </c>
      <c r="E212" s="396">
        <v>45239</v>
      </c>
      <c r="F212" s="396">
        <v>45253</v>
      </c>
      <c r="G212" s="399">
        <v>45340</v>
      </c>
      <c r="H212" s="399">
        <v>45365</v>
      </c>
      <c r="I212" s="373"/>
      <c r="J212" s="373"/>
      <c r="K212" s="373"/>
      <c r="L212" s="373"/>
      <c r="M212" s="373"/>
      <c r="N212" s="374"/>
      <c r="O212" s="374"/>
      <c r="P212" s="374"/>
      <c r="Q212" s="374"/>
      <c r="R212" s="373"/>
      <c r="S212" s="373"/>
      <c r="T212" s="375"/>
      <c r="U212" s="375"/>
      <c r="V212" s="117">
        <v>212</v>
      </c>
    </row>
    <row r="213" spans="1:22" x14ac:dyDescent="0.2">
      <c r="A213" s="377" t="s">
        <v>1220</v>
      </c>
      <c r="B213" s="377" t="s">
        <v>61</v>
      </c>
      <c r="C213" s="378" t="s">
        <v>100</v>
      </c>
      <c r="D213" s="379" t="s">
        <v>1221</v>
      </c>
      <c r="E213" s="396">
        <v>45260</v>
      </c>
      <c r="F213" s="396">
        <v>45640</v>
      </c>
      <c r="G213" s="399">
        <v>45365</v>
      </c>
      <c r="H213" s="374"/>
      <c r="I213" s="373"/>
      <c r="J213" s="373"/>
      <c r="K213" s="373"/>
      <c r="L213" s="373"/>
      <c r="M213" s="373"/>
      <c r="N213" s="374"/>
      <c r="O213" s="374"/>
      <c r="P213" s="374"/>
      <c r="Q213" s="374"/>
      <c r="R213" s="373"/>
      <c r="S213" s="373"/>
      <c r="T213" s="375"/>
      <c r="U213" s="375"/>
      <c r="V213" s="117">
        <v>213</v>
      </c>
    </row>
    <row r="214" spans="1:22" x14ac:dyDescent="0.2">
      <c r="A214" s="381" t="s">
        <v>1510</v>
      </c>
      <c r="B214" s="381" t="s">
        <v>316</v>
      </c>
      <c r="C214" s="383" t="s">
        <v>48</v>
      </c>
      <c r="D214" s="382" t="s">
        <v>1509</v>
      </c>
      <c r="E214" s="396">
        <v>45344</v>
      </c>
      <c r="F214" s="399">
        <v>45372</v>
      </c>
      <c r="G214" s="396">
        <v>45379</v>
      </c>
      <c r="H214" s="181"/>
      <c r="I214" s="181"/>
      <c r="J214" s="181"/>
      <c r="K214" s="181"/>
      <c r="L214" s="373"/>
      <c r="M214" s="373"/>
      <c r="N214" s="374"/>
      <c r="O214" s="374"/>
      <c r="P214" s="374"/>
      <c r="Q214" s="374"/>
      <c r="R214" s="373"/>
      <c r="S214" s="373"/>
      <c r="T214" s="375"/>
      <c r="U214" s="375"/>
      <c r="V214" s="117">
        <v>214</v>
      </c>
    </row>
    <row r="215" spans="1:22" x14ac:dyDescent="0.2">
      <c r="A215" s="377" t="s">
        <v>73</v>
      </c>
      <c r="B215" s="377" t="s">
        <v>156</v>
      </c>
      <c r="C215" s="378" t="s">
        <v>25</v>
      </c>
      <c r="D215" s="379" t="s">
        <v>239</v>
      </c>
      <c r="E215" s="396">
        <v>45239</v>
      </c>
      <c r="F215" s="396">
        <v>45253</v>
      </c>
      <c r="G215" s="396">
        <v>45337</v>
      </c>
      <c r="H215" s="396">
        <v>45344</v>
      </c>
      <c r="I215" s="399">
        <v>45340</v>
      </c>
      <c r="J215" s="399">
        <v>45365</v>
      </c>
      <c r="K215" s="404"/>
      <c r="L215" s="373"/>
      <c r="M215" s="373"/>
      <c r="N215" s="224">
        <v>45633</v>
      </c>
      <c r="O215" s="374"/>
      <c r="P215" s="224">
        <v>45330</v>
      </c>
      <c r="Q215" s="374"/>
      <c r="R215" s="373"/>
      <c r="S215" s="373"/>
      <c r="T215" s="375"/>
      <c r="U215" s="375"/>
      <c r="V215" s="117">
        <v>215</v>
      </c>
    </row>
    <row r="216" spans="1:22" x14ac:dyDescent="0.2">
      <c r="A216" s="377" t="s">
        <v>1287</v>
      </c>
      <c r="B216" s="377" t="s">
        <v>996</v>
      </c>
      <c r="C216" s="378" t="s">
        <v>71</v>
      </c>
      <c r="D216" s="379" t="s">
        <v>1633</v>
      </c>
      <c r="E216" s="396">
        <v>45379</v>
      </c>
      <c r="F216" s="374"/>
      <c r="G216" s="374"/>
      <c r="H216" s="374"/>
      <c r="I216" s="373"/>
      <c r="J216" s="373"/>
      <c r="K216" s="373"/>
      <c r="L216" s="373"/>
      <c r="M216" s="373"/>
      <c r="N216" s="374"/>
      <c r="O216" s="374"/>
      <c r="P216" s="374"/>
      <c r="Q216" s="374"/>
      <c r="R216" s="373"/>
      <c r="S216" s="373"/>
      <c r="T216" s="375"/>
      <c r="U216" s="375"/>
      <c r="V216" s="117">
        <v>216</v>
      </c>
    </row>
    <row r="217" spans="1:22" x14ac:dyDescent="0.2">
      <c r="A217" s="377" t="s">
        <v>116</v>
      </c>
      <c r="B217" s="377" t="s">
        <v>104</v>
      </c>
      <c r="C217" s="378" t="s">
        <v>25</v>
      </c>
      <c r="D217" s="379" t="s">
        <v>358</v>
      </c>
      <c r="E217" s="396">
        <v>45239</v>
      </c>
      <c r="F217" s="396">
        <v>45253</v>
      </c>
      <c r="G217" s="396">
        <v>45337</v>
      </c>
      <c r="H217" s="399">
        <v>45340</v>
      </c>
      <c r="I217" s="399">
        <v>45365</v>
      </c>
      <c r="J217" s="373"/>
      <c r="K217" s="373"/>
      <c r="L217" s="373"/>
      <c r="M217" s="373"/>
      <c r="N217" s="374"/>
      <c r="O217" s="374"/>
      <c r="P217" s="374"/>
      <c r="Q217" s="374"/>
      <c r="R217" s="373"/>
      <c r="S217" s="373"/>
      <c r="T217" s="375"/>
      <c r="U217" s="375"/>
      <c r="V217" s="117">
        <v>217</v>
      </c>
    </row>
    <row r="218" spans="1:22" x14ac:dyDescent="0.2">
      <c r="A218" s="377" t="s">
        <v>1366</v>
      </c>
      <c r="B218" s="377" t="s">
        <v>60</v>
      </c>
      <c r="C218" s="378" t="s">
        <v>1359</v>
      </c>
      <c r="D218" s="379" t="s">
        <v>1367</v>
      </c>
      <c r="E218" s="181"/>
      <c r="F218" s="181"/>
      <c r="G218" s="181"/>
      <c r="H218" s="181"/>
      <c r="I218" s="181"/>
      <c r="J218" s="181"/>
      <c r="K218" s="181"/>
      <c r="L218" s="373"/>
      <c r="M218" s="373"/>
      <c r="N218" s="374"/>
      <c r="O218" s="233">
        <v>44909</v>
      </c>
      <c r="P218" s="374"/>
      <c r="Q218" s="374"/>
      <c r="R218" s="373"/>
      <c r="S218" s="373"/>
      <c r="T218" s="375"/>
      <c r="U218" s="375"/>
      <c r="V218" s="117">
        <v>218</v>
      </c>
    </row>
    <row r="219" spans="1:22" x14ac:dyDescent="0.2">
      <c r="A219" s="381" t="s">
        <v>1559</v>
      </c>
      <c r="B219" s="381" t="s">
        <v>58</v>
      </c>
      <c r="C219" s="383" t="s">
        <v>25</v>
      </c>
      <c r="D219" s="382" t="s">
        <v>1560</v>
      </c>
      <c r="E219" s="404"/>
      <c r="F219" s="374"/>
      <c r="G219" s="374"/>
      <c r="H219" s="374"/>
      <c r="I219" s="373"/>
      <c r="J219" s="373"/>
      <c r="K219" s="373"/>
      <c r="L219" s="373"/>
      <c r="M219" s="373"/>
      <c r="N219" s="374"/>
      <c r="O219" s="374"/>
      <c r="P219" s="224">
        <v>45330</v>
      </c>
      <c r="Q219" s="374"/>
      <c r="R219" s="373"/>
      <c r="S219" s="373"/>
      <c r="T219" s="375"/>
      <c r="U219" s="375"/>
      <c r="V219" s="117">
        <v>219</v>
      </c>
    </row>
    <row r="220" spans="1:22" x14ac:dyDescent="0.2">
      <c r="A220" s="377" t="s">
        <v>899</v>
      </c>
      <c r="B220" s="377" t="s">
        <v>55</v>
      </c>
      <c r="C220" s="378" t="s">
        <v>54</v>
      </c>
      <c r="D220" s="379" t="s">
        <v>900</v>
      </c>
      <c r="E220" s="396">
        <v>45246</v>
      </c>
      <c r="F220" s="396">
        <v>45640</v>
      </c>
      <c r="G220" s="374"/>
      <c r="H220" s="374"/>
      <c r="I220" s="373"/>
      <c r="J220" s="373"/>
      <c r="K220" s="373"/>
      <c r="L220" s="373"/>
      <c r="M220" s="373"/>
      <c r="N220" s="374"/>
      <c r="O220" s="374"/>
      <c r="P220" s="374"/>
      <c r="Q220" s="374"/>
      <c r="R220" s="373"/>
      <c r="S220" s="373"/>
      <c r="T220" s="375"/>
      <c r="U220" s="375"/>
      <c r="V220" s="117">
        <v>220</v>
      </c>
    </row>
    <row r="221" spans="1:22" x14ac:dyDescent="0.2">
      <c r="A221" s="377" t="s">
        <v>1128</v>
      </c>
      <c r="B221" s="377" t="s">
        <v>934</v>
      </c>
      <c r="C221" s="378" t="s">
        <v>71</v>
      </c>
      <c r="D221" s="379" t="s">
        <v>1129</v>
      </c>
      <c r="E221" s="396">
        <v>45246</v>
      </c>
      <c r="F221" s="396">
        <v>45260</v>
      </c>
      <c r="G221" s="396">
        <v>45344</v>
      </c>
      <c r="H221" s="374"/>
      <c r="I221" s="373"/>
      <c r="J221" s="373"/>
      <c r="K221" s="373"/>
      <c r="L221" s="373"/>
      <c r="M221" s="373"/>
      <c r="N221" s="374"/>
      <c r="O221" s="374"/>
      <c r="P221" s="374"/>
      <c r="Q221" s="374"/>
      <c r="R221" s="373"/>
      <c r="S221" s="373"/>
      <c r="T221" s="375"/>
      <c r="U221" s="375"/>
      <c r="V221" s="117">
        <v>221</v>
      </c>
    </row>
    <row r="222" spans="1:22" x14ac:dyDescent="0.2">
      <c r="A222" s="381" t="s">
        <v>1507</v>
      </c>
      <c r="B222" s="381" t="s">
        <v>776</v>
      </c>
      <c r="C222" s="383" t="s">
        <v>48</v>
      </c>
      <c r="D222" s="382" t="s">
        <v>1506</v>
      </c>
      <c r="E222" s="396">
        <v>45344</v>
      </c>
      <c r="F222" s="399">
        <v>45372</v>
      </c>
      <c r="G222" s="181"/>
      <c r="H222" s="181"/>
      <c r="I222" s="181"/>
      <c r="J222" s="181"/>
      <c r="K222" s="181"/>
      <c r="L222" s="373"/>
      <c r="M222" s="373"/>
      <c r="N222" s="374"/>
      <c r="O222" s="374"/>
      <c r="P222" s="374"/>
      <c r="Q222" s="374"/>
      <c r="R222" s="373"/>
      <c r="S222" s="373"/>
      <c r="T222" s="375"/>
      <c r="U222" s="375"/>
      <c r="V222" s="117">
        <v>222</v>
      </c>
    </row>
    <row r="223" spans="1:22" x14ac:dyDescent="0.2">
      <c r="A223" s="377" t="s">
        <v>359</v>
      </c>
      <c r="B223" s="377" t="s">
        <v>59</v>
      </c>
      <c r="C223" s="378" t="s">
        <v>39</v>
      </c>
      <c r="D223" s="379" t="s">
        <v>360</v>
      </c>
      <c r="E223" s="396">
        <v>45239</v>
      </c>
      <c r="F223" s="374"/>
      <c r="G223" s="374"/>
      <c r="H223" s="374"/>
      <c r="I223" s="373"/>
      <c r="J223" s="373"/>
      <c r="K223" s="373"/>
      <c r="L223" s="373"/>
      <c r="M223" s="373"/>
      <c r="N223" s="374"/>
      <c r="O223" s="374"/>
      <c r="P223" s="374"/>
      <c r="Q223" s="374"/>
      <c r="R223" s="373"/>
      <c r="S223" s="373"/>
      <c r="T223" s="375"/>
      <c r="U223" s="375"/>
      <c r="V223" s="117">
        <v>223</v>
      </c>
    </row>
    <row r="224" spans="1:22" x14ac:dyDescent="0.2">
      <c r="A224" s="377" t="s">
        <v>240</v>
      </c>
      <c r="B224" s="377" t="s">
        <v>241</v>
      </c>
      <c r="C224" s="378" t="s">
        <v>39</v>
      </c>
      <c r="D224" s="379" t="s">
        <v>242</v>
      </c>
      <c r="E224" s="396">
        <v>45239</v>
      </c>
      <c r="F224" s="396">
        <v>45253</v>
      </c>
      <c r="G224" s="396">
        <v>45344</v>
      </c>
      <c r="H224" s="399">
        <v>45365</v>
      </c>
      <c r="I224" s="373"/>
      <c r="J224" s="373"/>
      <c r="K224" s="373"/>
      <c r="L224" s="373"/>
      <c r="M224" s="373"/>
      <c r="N224" s="224">
        <v>45633</v>
      </c>
      <c r="O224" s="233">
        <v>44909</v>
      </c>
      <c r="P224" s="374"/>
      <c r="Q224" s="374"/>
      <c r="R224" s="373"/>
      <c r="S224" s="373"/>
      <c r="T224" s="375"/>
      <c r="U224" s="375"/>
      <c r="V224" s="117">
        <v>224</v>
      </c>
    </row>
    <row r="225" spans="1:22" x14ac:dyDescent="0.2">
      <c r="A225" s="377" t="s">
        <v>1165</v>
      </c>
      <c r="B225" s="377" t="s">
        <v>1166</v>
      </c>
      <c r="C225" s="378" t="s">
        <v>48</v>
      </c>
      <c r="D225" s="384" t="s">
        <v>1167</v>
      </c>
      <c r="E225" s="396">
        <v>45246</v>
      </c>
      <c r="F225" s="396">
        <v>45260</v>
      </c>
      <c r="G225" s="181"/>
      <c r="H225" s="374"/>
      <c r="I225" s="373"/>
      <c r="J225" s="373"/>
      <c r="K225" s="373"/>
      <c r="L225" s="373"/>
      <c r="M225" s="373"/>
      <c r="N225" s="374"/>
      <c r="O225" s="374"/>
      <c r="P225" s="374"/>
      <c r="Q225" s="374"/>
      <c r="R225" s="373"/>
      <c r="S225" s="373"/>
      <c r="T225" s="375"/>
      <c r="U225" s="375"/>
      <c r="V225" s="117">
        <v>225</v>
      </c>
    </row>
    <row r="226" spans="1:22" x14ac:dyDescent="0.2">
      <c r="A226" s="377" t="s">
        <v>50</v>
      </c>
      <c r="B226" s="377" t="s">
        <v>61</v>
      </c>
      <c r="C226" s="378" t="s">
        <v>71</v>
      </c>
      <c r="D226" s="379" t="s">
        <v>243</v>
      </c>
      <c r="E226" s="396">
        <v>45239</v>
      </c>
      <c r="F226" s="396">
        <v>45253</v>
      </c>
      <c r="G226" s="396">
        <v>45337</v>
      </c>
      <c r="H226" s="396">
        <v>45344</v>
      </c>
      <c r="I226" s="399">
        <v>45340</v>
      </c>
      <c r="J226" s="399">
        <v>45365</v>
      </c>
      <c r="K226" s="373"/>
      <c r="L226" s="373"/>
      <c r="M226" s="373"/>
      <c r="N226" s="224">
        <v>45633</v>
      </c>
      <c r="O226" s="233">
        <v>44909</v>
      </c>
      <c r="P226" s="224">
        <v>45330</v>
      </c>
      <c r="Q226" s="374"/>
      <c r="R226" s="373"/>
      <c r="S226" s="373"/>
      <c r="T226" s="375"/>
      <c r="U226" s="375"/>
      <c r="V226" s="117">
        <v>226</v>
      </c>
    </row>
    <row r="227" spans="1:22" x14ac:dyDescent="0.2">
      <c r="A227" s="377" t="s">
        <v>815</v>
      </c>
      <c r="B227" s="377" t="s">
        <v>816</v>
      </c>
      <c r="C227" s="378" t="s">
        <v>48</v>
      </c>
      <c r="D227" s="379" t="s">
        <v>817</v>
      </c>
      <c r="E227" s="396">
        <v>45246</v>
      </c>
      <c r="F227" s="396">
        <v>45260</v>
      </c>
      <c r="G227" s="396">
        <v>45344</v>
      </c>
      <c r="H227" s="399">
        <v>45372</v>
      </c>
      <c r="I227" s="373"/>
      <c r="J227" s="373"/>
      <c r="K227" s="373"/>
      <c r="L227" s="373"/>
      <c r="M227" s="373"/>
      <c r="N227" s="374"/>
      <c r="O227" s="374"/>
      <c r="P227" s="374"/>
      <c r="Q227" s="374"/>
      <c r="R227" s="373"/>
      <c r="S227" s="373"/>
      <c r="T227" s="375"/>
      <c r="U227" s="375"/>
      <c r="V227" s="117">
        <v>227</v>
      </c>
    </row>
    <row r="228" spans="1:22" x14ac:dyDescent="0.2">
      <c r="A228" s="377" t="s">
        <v>1168</v>
      </c>
      <c r="B228" s="377" t="s">
        <v>922</v>
      </c>
      <c r="C228" s="378" t="s">
        <v>100</v>
      </c>
      <c r="D228" s="379" t="s">
        <v>1169</v>
      </c>
      <c r="E228" s="396">
        <v>45246</v>
      </c>
      <c r="F228" s="181"/>
      <c r="G228" s="181"/>
      <c r="H228" s="374"/>
      <c r="I228" s="373"/>
      <c r="J228" s="373"/>
      <c r="K228" s="373"/>
      <c r="L228" s="373"/>
      <c r="M228" s="373"/>
      <c r="N228" s="374"/>
      <c r="O228" s="374"/>
      <c r="P228" s="374"/>
      <c r="Q228" s="374"/>
      <c r="R228" s="373"/>
      <c r="S228" s="373"/>
      <c r="T228" s="375"/>
      <c r="U228" s="375"/>
      <c r="V228" s="117">
        <v>228</v>
      </c>
    </row>
    <row r="229" spans="1:22" x14ac:dyDescent="0.2">
      <c r="A229" s="377" t="s">
        <v>159</v>
      </c>
      <c r="B229" s="377" t="s">
        <v>119</v>
      </c>
      <c r="C229" s="380" t="s">
        <v>42</v>
      </c>
      <c r="D229" s="379" t="s">
        <v>244</v>
      </c>
      <c r="E229" s="396">
        <v>45239</v>
      </c>
      <c r="F229" s="396">
        <v>45253</v>
      </c>
      <c r="G229" s="396">
        <v>45640</v>
      </c>
      <c r="H229" s="374"/>
      <c r="I229" s="373"/>
      <c r="J229" s="373"/>
      <c r="K229" s="373"/>
      <c r="L229" s="232">
        <v>45365</v>
      </c>
      <c r="M229" s="376">
        <v>45337</v>
      </c>
      <c r="N229" s="374"/>
      <c r="O229" s="374"/>
      <c r="P229" s="374"/>
      <c r="Q229" s="374"/>
      <c r="R229" s="373"/>
      <c r="S229" s="373"/>
      <c r="T229" s="375"/>
      <c r="U229" s="375"/>
      <c r="V229" s="117">
        <v>229</v>
      </c>
    </row>
    <row r="230" spans="1:22" x14ac:dyDescent="0.2">
      <c r="A230" s="377" t="s">
        <v>65</v>
      </c>
      <c r="B230" s="377" t="s">
        <v>28</v>
      </c>
      <c r="C230" s="378" t="s">
        <v>48</v>
      </c>
      <c r="D230" s="379" t="s">
        <v>361</v>
      </c>
      <c r="E230" s="396">
        <v>45239</v>
      </c>
      <c r="F230" s="396">
        <v>45253</v>
      </c>
      <c r="G230" s="396">
        <v>45640</v>
      </c>
      <c r="H230" s="399">
        <v>45340</v>
      </c>
      <c r="I230" s="396">
        <v>45344</v>
      </c>
      <c r="J230" s="399">
        <v>45365</v>
      </c>
      <c r="K230" s="396">
        <v>45379</v>
      </c>
      <c r="L230" s="373"/>
      <c r="M230" s="373"/>
      <c r="N230" s="224">
        <v>45633</v>
      </c>
      <c r="O230" s="374"/>
      <c r="P230" s="374"/>
      <c r="Q230" s="374"/>
      <c r="R230" s="373"/>
      <c r="S230" s="373"/>
      <c r="T230" s="375"/>
      <c r="U230" s="375"/>
      <c r="V230" s="117">
        <v>230</v>
      </c>
    </row>
    <row r="231" spans="1:22" x14ac:dyDescent="0.2">
      <c r="A231" s="377" t="s">
        <v>821</v>
      </c>
      <c r="B231" s="377" t="s">
        <v>822</v>
      </c>
      <c r="C231" s="378" t="s">
        <v>48</v>
      </c>
      <c r="D231" s="379" t="s">
        <v>823</v>
      </c>
      <c r="E231" s="396">
        <v>45246</v>
      </c>
      <c r="F231" s="396">
        <v>45260</v>
      </c>
      <c r="G231" s="181"/>
      <c r="H231" s="374"/>
      <c r="I231" s="373"/>
      <c r="J231" s="373"/>
      <c r="K231" s="373"/>
      <c r="L231" s="373"/>
      <c r="M231" s="373"/>
      <c r="N231" s="374"/>
      <c r="O231" s="374"/>
      <c r="P231" s="374"/>
      <c r="Q231" s="374"/>
      <c r="R231" s="373"/>
      <c r="S231" s="373"/>
      <c r="T231" s="375"/>
      <c r="U231" s="375"/>
      <c r="V231" s="117">
        <v>231</v>
      </c>
    </row>
    <row r="232" spans="1:22" x14ac:dyDescent="0.2">
      <c r="A232" s="377" t="s">
        <v>1170</v>
      </c>
      <c r="B232" s="377" t="s">
        <v>876</v>
      </c>
      <c r="C232" s="378" t="s">
        <v>100</v>
      </c>
      <c r="D232" s="379" t="s">
        <v>1171</v>
      </c>
      <c r="E232" s="396">
        <v>45246</v>
      </c>
      <c r="F232" s="396">
        <v>45260</v>
      </c>
      <c r="G232" s="396">
        <v>45640</v>
      </c>
      <c r="H232" s="399">
        <v>45365</v>
      </c>
      <c r="I232" s="373"/>
      <c r="J232" s="373"/>
      <c r="K232" s="373"/>
      <c r="L232" s="373"/>
      <c r="M232" s="373"/>
      <c r="N232" s="374"/>
      <c r="O232" s="374"/>
      <c r="P232" s="374"/>
      <c r="Q232" s="374"/>
      <c r="R232" s="373"/>
      <c r="S232" s="373"/>
      <c r="T232" s="375"/>
      <c r="U232" s="375"/>
      <c r="V232" s="117">
        <v>232</v>
      </c>
    </row>
    <row r="233" spans="1:22" x14ac:dyDescent="0.2">
      <c r="A233" s="377" t="s">
        <v>245</v>
      </c>
      <c r="B233" s="377" t="s">
        <v>56</v>
      </c>
      <c r="C233" s="378" t="s">
        <v>54</v>
      </c>
      <c r="D233" s="379" t="s">
        <v>246</v>
      </c>
      <c r="E233" s="396">
        <v>45239</v>
      </c>
      <c r="F233" s="396">
        <v>45253</v>
      </c>
      <c r="G233" s="396">
        <v>45640</v>
      </c>
      <c r="H233" s="396">
        <v>45337</v>
      </c>
      <c r="I233" s="396">
        <v>45344</v>
      </c>
      <c r="J233" s="399">
        <v>45340</v>
      </c>
      <c r="K233" s="399">
        <v>45365</v>
      </c>
      <c r="L233" s="373"/>
      <c r="M233" s="373"/>
      <c r="N233" s="224">
        <v>45633</v>
      </c>
      <c r="O233" s="374"/>
      <c r="P233" s="224">
        <v>45330</v>
      </c>
      <c r="Q233" s="374"/>
      <c r="R233" s="373"/>
      <c r="S233" s="373"/>
      <c r="T233" s="375"/>
      <c r="U233" s="375"/>
      <c r="V233" s="117">
        <v>233</v>
      </c>
    </row>
    <row r="234" spans="1:22" x14ac:dyDescent="0.2">
      <c r="A234" s="377" t="s">
        <v>824</v>
      </c>
      <c r="B234" s="377" t="s">
        <v>60</v>
      </c>
      <c r="C234" s="378" t="s">
        <v>48</v>
      </c>
      <c r="D234" s="379" t="s">
        <v>825</v>
      </c>
      <c r="E234" s="396">
        <v>45253</v>
      </c>
      <c r="F234" s="374"/>
      <c r="G234" s="374"/>
      <c r="H234" s="374"/>
      <c r="I234" s="373"/>
      <c r="J234" s="373"/>
      <c r="K234" s="373"/>
      <c r="L234" s="373"/>
      <c r="M234" s="373"/>
      <c r="N234" s="374"/>
      <c r="O234" s="374"/>
      <c r="P234" s="374"/>
      <c r="Q234" s="374"/>
      <c r="R234" s="373"/>
      <c r="S234" s="373"/>
      <c r="T234" s="375"/>
      <c r="U234" s="375"/>
      <c r="V234" s="117">
        <v>234</v>
      </c>
    </row>
    <row r="235" spans="1:22" x14ac:dyDescent="0.2">
      <c r="A235" s="377" t="s">
        <v>139</v>
      </c>
      <c r="B235" s="377" t="s">
        <v>140</v>
      </c>
      <c r="C235" s="378" t="s">
        <v>71</v>
      </c>
      <c r="D235" s="379" t="s">
        <v>362</v>
      </c>
      <c r="E235" s="396">
        <v>45239</v>
      </c>
      <c r="F235" s="396">
        <v>45253</v>
      </c>
      <c r="G235" s="396">
        <v>45640</v>
      </c>
      <c r="H235" s="399">
        <v>45340</v>
      </c>
      <c r="I235" s="399">
        <v>45365</v>
      </c>
      <c r="J235" s="396">
        <v>45379</v>
      </c>
      <c r="K235" s="373"/>
      <c r="L235" s="373"/>
      <c r="M235" s="373"/>
      <c r="N235" s="374"/>
      <c r="O235" s="374"/>
      <c r="P235" s="374"/>
      <c r="Q235" s="374"/>
      <c r="R235" s="373"/>
      <c r="S235" s="373"/>
      <c r="T235" s="375"/>
      <c r="U235" s="375"/>
      <c r="V235" s="117">
        <v>235</v>
      </c>
    </row>
    <row r="236" spans="1:22" x14ac:dyDescent="0.2">
      <c r="A236" s="377" t="s">
        <v>749</v>
      </c>
      <c r="B236" s="377" t="s">
        <v>58</v>
      </c>
      <c r="C236" s="378" t="s">
        <v>25</v>
      </c>
      <c r="D236" s="379" t="s">
        <v>1062</v>
      </c>
      <c r="E236" s="396">
        <v>45246</v>
      </c>
      <c r="F236" s="396">
        <v>45260</v>
      </c>
      <c r="G236" s="396">
        <v>45344</v>
      </c>
      <c r="H236" s="399">
        <v>45372</v>
      </c>
      <c r="I236" s="373"/>
      <c r="J236" s="373"/>
      <c r="K236" s="373"/>
      <c r="L236" s="373"/>
      <c r="M236" s="373"/>
      <c r="N236" s="374"/>
      <c r="O236" s="374"/>
      <c r="P236" s="374"/>
      <c r="Q236" s="374"/>
      <c r="R236" s="373"/>
      <c r="S236" s="373"/>
      <c r="T236" s="375"/>
      <c r="U236" s="375"/>
      <c r="V236" s="117">
        <v>236</v>
      </c>
    </row>
    <row r="237" spans="1:22" x14ac:dyDescent="0.2">
      <c r="A237" s="377" t="s">
        <v>871</v>
      </c>
      <c r="B237" s="377" t="s">
        <v>872</v>
      </c>
      <c r="C237" s="378" t="s">
        <v>38</v>
      </c>
      <c r="D237" s="379" t="s">
        <v>873</v>
      </c>
      <c r="E237" s="396">
        <v>45246</v>
      </c>
      <c r="F237" s="396">
        <v>45344</v>
      </c>
      <c r="G237" s="399">
        <v>45372</v>
      </c>
      <c r="H237" s="374"/>
      <c r="I237" s="373"/>
      <c r="J237" s="373"/>
      <c r="K237" s="373"/>
      <c r="L237" s="373"/>
      <c r="M237" s="373"/>
      <c r="N237" s="374"/>
      <c r="O237" s="374"/>
      <c r="P237" s="374"/>
      <c r="Q237" s="374"/>
      <c r="R237" s="373"/>
      <c r="S237" s="373"/>
      <c r="T237" s="375"/>
      <c r="U237" s="375"/>
      <c r="V237" s="117">
        <v>237</v>
      </c>
    </row>
    <row r="238" spans="1:22" x14ac:dyDescent="0.2">
      <c r="A238" s="377" t="s">
        <v>826</v>
      </c>
      <c r="B238" s="377" t="s">
        <v>827</v>
      </c>
      <c r="C238" s="378" t="s">
        <v>48</v>
      </c>
      <c r="D238" s="379" t="s">
        <v>828</v>
      </c>
      <c r="E238" s="396">
        <v>45246</v>
      </c>
      <c r="F238" s="396">
        <v>45260</v>
      </c>
      <c r="G238" s="396">
        <v>45640</v>
      </c>
      <c r="H238" s="396">
        <v>45344</v>
      </c>
      <c r="I238" s="399">
        <v>45372</v>
      </c>
      <c r="J238" s="396">
        <v>45379</v>
      </c>
      <c r="K238" s="373"/>
      <c r="L238" s="373"/>
      <c r="M238" s="373"/>
      <c r="N238" s="374"/>
      <c r="O238" s="374"/>
      <c r="P238" s="374"/>
      <c r="Q238" s="374"/>
      <c r="R238" s="373"/>
      <c r="S238" s="373"/>
      <c r="T238" s="375"/>
      <c r="U238" s="375"/>
      <c r="V238" s="117">
        <v>238</v>
      </c>
    </row>
    <row r="239" spans="1:22" x14ac:dyDescent="0.2">
      <c r="A239" s="377" t="s">
        <v>117</v>
      </c>
      <c r="B239" s="377" t="s">
        <v>57</v>
      </c>
      <c r="C239" s="378" t="s">
        <v>75</v>
      </c>
      <c r="D239" s="379" t="s">
        <v>363</v>
      </c>
      <c r="E239" s="396">
        <v>45239</v>
      </c>
      <c r="F239" s="396">
        <v>45253</v>
      </c>
      <c r="G239" s="396">
        <v>45640</v>
      </c>
      <c r="H239" s="374"/>
      <c r="I239" s="373"/>
      <c r="J239" s="373"/>
      <c r="K239" s="373"/>
      <c r="L239" s="373"/>
      <c r="M239" s="373"/>
      <c r="N239" s="374"/>
      <c r="O239" s="374"/>
      <c r="P239" s="374"/>
      <c r="Q239" s="374"/>
      <c r="R239" s="373"/>
      <c r="S239" s="373"/>
      <c r="T239" s="375"/>
      <c r="U239" s="375"/>
      <c r="V239" s="117">
        <v>239</v>
      </c>
    </row>
    <row r="240" spans="1:22" x14ac:dyDescent="0.2">
      <c r="A240" s="377" t="s">
        <v>640</v>
      </c>
      <c r="B240" s="377" t="s">
        <v>152</v>
      </c>
      <c r="C240" s="378" t="s">
        <v>38</v>
      </c>
      <c r="D240" s="379" t="s">
        <v>874</v>
      </c>
      <c r="E240" s="396">
        <v>45246</v>
      </c>
      <c r="F240" s="396">
        <v>45260</v>
      </c>
      <c r="G240" s="396">
        <v>45640</v>
      </c>
      <c r="H240" s="399">
        <v>45372</v>
      </c>
      <c r="I240" s="396">
        <v>45379</v>
      </c>
      <c r="J240" s="373"/>
      <c r="K240" s="373"/>
      <c r="L240" s="373"/>
      <c r="M240" s="373"/>
      <c r="N240" s="374"/>
      <c r="O240" s="374"/>
      <c r="P240" s="374"/>
      <c r="Q240" s="374"/>
      <c r="R240" s="373"/>
      <c r="S240" s="373"/>
      <c r="T240" s="375"/>
      <c r="U240" s="375"/>
      <c r="V240" s="117">
        <v>240</v>
      </c>
    </row>
    <row r="241" spans="1:22" x14ac:dyDescent="0.2">
      <c r="A241" s="377" t="s">
        <v>718</v>
      </c>
      <c r="B241" s="377" t="s">
        <v>719</v>
      </c>
      <c r="C241" s="378" t="s">
        <v>635</v>
      </c>
      <c r="D241" s="379" t="s">
        <v>720</v>
      </c>
      <c r="E241" s="399">
        <v>45340</v>
      </c>
      <c r="F241" s="399">
        <v>45365</v>
      </c>
      <c r="G241" s="404"/>
      <c r="H241" s="374"/>
      <c r="I241" s="373"/>
      <c r="J241" s="373"/>
      <c r="K241" s="373"/>
      <c r="L241" s="373"/>
      <c r="M241" s="373"/>
      <c r="N241" s="374"/>
      <c r="O241" s="374"/>
      <c r="P241" s="374"/>
      <c r="Q241" s="374"/>
      <c r="R241" s="373"/>
      <c r="S241" s="373"/>
      <c r="T241" s="375"/>
      <c r="U241" s="375"/>
      <c r="V241" s="117">
        <v>241</v>
      </c>
    </row>
    <row r="242" spans="1:22" x14ac:dyDescent="0.2">
      <c r="A242" s="377" t="s">
        <v>364</v>
      </c>
      <c r="B242" s="377" t="s">
        <v>33</v>
      </c>
      <c r="C242" s="378" t="s">
        <v>39</v>
      </c>
      <c r="D242" s="379" t="s">
        <v>365</v>
      </c>
      <c r="E242" s="396">
        <v>45239</v>
      </c>
      <c r="F242" s="396">
        <v>45253</v>
      </c>
      <c r="G242" s="399">
        <v>45340</v>
      </c>
      <c r="H242" s="399">
        <v>45365</v>
      </c>
      <c r="I242" s="373"/>
      <c r="J242" s="373"/>
      <c r="K242" s="373"/>
      <c r="L242" s="373"/>
      <c r="M242" s="373"/>
      <c r="N242" s="374"/>
      <c r="O242" s="374"/>
      <c r="P242" s="374"/>
      <c r="Q242" s="374"/>
      <c r="R242" s="373"/>
      <c r="S242" s="373"/>
      <c r="T242" s="375"/>
      <c r="U242" s="375"/>
      <c r="V242" s="117">
        <v>242</v>
      </c>
    </row>
    <row r="243" spans="1:22" x14ac:dyDescent="0.2">
      <c r="A243" s="377" t="s">
        <v>926</v>
      </c>
      <c r="B243" s="377" t="s">
        <v>927</v>
      </c>
      <c r="C243" s="378" t="s">
        <v>99</v>
      </c>
      <c r="D243" s="379" t="s">
        <v>928</v>
      </c>
      <c r="E243" s="396">
        <v>45246</v>
      </c>
      <c r="F243" s="396">
        <v>45260</v>
      </c>
      <c r="G243" s="396">
        <v>45379</v>
      </c>
      <c r="H243" s="374"/>
      <c r="I243" s="373"/>
      <c r="J243" s="373"/>
      <c r="K243" s="373"/>
      <c r="L243" s="373"/>
      <c r="M243" s="373"/>
      <c r="N243" s="374"/>
      <c r="O243" s="374"/>
      <c r="P243" s="374"/>
      <c r="Q243" s="374"/>
      <c r="R243" s="373"/>
      <c r="S243" s="373"/>
      <c r="T243" s="375"/>
      <c r="U243" s="375"/>
      <c r="V243" s="117">
        <v>243</v>
      </c>
    </row>
    <row r="244" spans="1:22" x14ac:dyDescent="0.2">
      <c r="A244" s="381" t="s">
        <v>1615</v>
      </c>
      <c r="B244" s="381" t="s">
        <v>696</v>
      </c>
      <c r="C244" s="378" t="s">
        <v>71</v>
      </c>
      <c r="D244" s="382" t="s">
        <v>1616</v>
      </c>
      <c r="E244" s="374"/>
      <c r="F244" s="399">
        <v>45365</v>
      </c>
      <c r="G244" s="374"/>
      <c r="H244" s="374"/>
      <c r="I244" s="373"/>
      <c r="J244" s="373"/>
      <c r="K244" s="373"/>
      <c r="L244" s="373"/>
      <c r="M244" s="373"/>
      <c r="N244" s="374"/>
      <c r="O244" s="374"/>
      <c r="P244" s="374"/>
      <c r="Q244" s="374"/>
      <c r="R244" s="373"/>
      <c r="S244" s="373"/>
      <c r="T244" s="375"/>
      <c r="U244" s="375"/>
      <c r="V244" s="117">
        <v>244</v>
      </c>
    </row>
    <row r="245" spans="1:22" x14ac:dyDescent="0.2">
      <c r="A245" s="377" t="s">
        <v>247</v>
      </c>
      <c r="B245" s="377" t="s">
        <v>72</v>
      </c>
      <c r="C245" s="378" t="s">
        <v>41</v>
      </c>
      <c r="D245" s="379" t="s">
        <v>248</v>
      </c>
      <c r="E245" s="396">
        <v>45239</v>
      </c>
      <c r="F245" s="396">
        <v>45253</v>
      </c>
      <c r="G245" s="374"/>
      <c r="H245" s="374"/>
      <c r="I245" s="373"/>
      <c r="J245" s="373"/>
      <c r="K245" s="373"/>
      <c r="L245" s="373"/>
      <c r="M245" s="373"/>
      <c r="N245" s="374"/>
      <c r="O245" s="374"/>
      <c r="P245" s="374"/>
      <c r="Q245" s="374"/>
      <c r="R245" s="373"/>
      <c r="S245" s="373"/>
      <c r="T245" s="375"/>
      <c r="U245" s="375"/>
      <c r="V245" s="117">
        <v>245</v>
      </c>
    </row>
    <row r="246" spans="1:22" x14ac:dyDescent="0.2">
      <c r="A246" s="377" t="s">
        <v>174</v>
      </c>
      <c r="B246" s="377" t="s">
        <v>131</v>
      </c>
      <c r="C246" s="378" t="s">
        <v>38</v>
      </c>
      <c r="D246" s="379" t="s">
        <v>366</v>
      </c>
      <c r="E246" s="396">
        <v>45239</v>
      </c>
      <c r="F246" s="396">
        <v>45253</v>
      </c>
      <c r="G246" s="396">
        <v>45640</v>
      </c>
      <c r="H246" s="399">
        <v>45340</v>
      </c>
      <c r="I246" s="399">
        <v>45365</v>
      </c>
      <c r="J246" s="396">
        <v>45379</v>
      </c>
      <c r="K246" s="373"/>
      <c r="L246" s="373"/>
      <c r="M246" s="373"/>
      <c r="N246" s="374"/>
      <c r="O246" s="374"/>
      <c r="P246" s="374"/>
      <c r="Q246" s="374"/>
      <c r="R246" s="373"/>
      <c r="S246" s="373"/>
      <c r="T246" s="375"/>
      <c r="U246" s="375"/>
      <c r="V246" s="117">
        <v>246</v>
      </c>
    </row>
    <row r="247" spans="1:22" x14ac:dyDescent="0.2">
      <c r="A247" s="377" t="s">
        <v>875</v>
      </c>
      <c r="B247" s="377" t="s">
        <v>876</v>
      </c>
      <c r="C247" s="378" t="s">
        <v>38</v>
      </c>
      <c r="D247" s="379" t="s">
        <v>877</v>
      </c>
      <c r="E247" s="396">
        <v>45246</v>
      </c>
      <c r="F247" s="396">
        <v>45260</v>
      </c>
      <c r="G247" s="181"/>
      <c r="H247" s="374"/>
      <c r="I247" s="373"/>
      <c r="J247" s="373"/>
      <c r="K247" s="373"/>
      <c r="L247" s="373"/>
      <c r="M247" s="373"/>
      <c r="N247" s="374"/>
      <c r="O247" s="374"/>
      <c r="P247" s="374"/>
      <c r="Q247" s="374"/>
      <c r="R247" s="373"/>
      <c r="S247" s="373"/>
      <c r="T247" s="375"/>
      <c r="U247" s="375"/>
      <c r="V247" s="117">
        <v>247</v>
      </c>
    </row>
    <row r="248" spans="1:22" x14ac:dyDescent="0.2">
      <c r="A248" s="377" t="s">
        <v>1465</v>
      </c>
      <c r="B248" s="377" t="s">
        <v>1464</v>
      </c>
      <c r="C248" s="378" t="s">
        <v>635</v>
      </c>
      <c r="D248" s="379" t="s">
        <v>1463</v>
      </c>
      <c r="E248" s="399">
        <v>45340</v>
      </c>
      <c r="F248" s="399">
        <v>45365</v>
      </c>
      <c r="G248" s="404"/>
      <c r="H248" s="374"/>
      <c r="I248" s="373"/>
      <c r="J248" s="373"/>
      <c r="K248" s="373"/>
      <c r="L248" s="373"/>
      <c r="M248" s="373"/>
      <c r="N248" s="374"/>
      <c r="O248" s="374"/>
      <c r="P248" s="374"/>
      <c r="Q248" s="374"/>
      <c r="R248" s="373"/>
      <c r="S248" s="373"/>
      <c r="T248" s="375"/>
      <c r="U248" s="375"/>
      <c r="V248" s="117">
        <v>248</v>
      </c>
    </row>
    <row r="249" spans="1:22" x14ac:dyDescent="0.2">
      <c r="A249" s="377" t="s">
        <v>1172</v>
      </c>
      <c r="B249" s="377" t="s">
        <v>755</v>
      </c>
      <c r="C249" s="378" t="s">
        <v>48</v>
      </c>
      <c r="D249" s="379" t="s">
        <v>1173</v>
      </c>
      <c r="E249" s="396">
        <v>45246</v>
      </c>
      <c r="F249" s="396">
        <v>45260</v>
      </c>
      <c r="G249" s="396">
        <v>45640</v>
      </c>
      <c r="H249" s="396">
        <v>45344</v>
      </c>
      <c r="I249" s="399">
        <v>45372</v>
      </c>
      <c r="J249" s="396">
        <v>45379</v>
      </c>
      <c r="K249" s="373"/>
      <c r="L249" s="373"/>
      <c r="M249" s="373"/>
      <c r="N249" s="374"/>
      <c r="O249" s="374"/>
      <c r="P249" s="374"/>
      <c r="Q249" s="374"/>
      <c r="R249" s="373"/>
      <c r="S249" s="373"/>
      <c r="T249" s="375"/>
      <c r="U249" s="375"/>
      <c r="V249" s="117">
        <v>249</v>
      </c>
    </row>
    <row r="250" spans="1:22" x14ac:dyDescent="0.2">
      <c r="A250" s="381" t="s">
        <v>1566</v>
      </c>
      <c r="B250" s="381" t="s">
        <v>678</v>
      </c>
      <c r="C250" s="383" t="s">
        <v>930</v>
      </c>
      <c r="D250" s="382" t="s">
        <v>1567</v>
      </c>
      <c r="E250" s="404"/>
      <c r="F250" s="374"/>
      <c r="G250" s="374"/>
      <c r="H250" s="374"/>
      <c r="I250" s="373"/>
      <c r="J250" s="373"/>
      <c r="K250" s="373"/>
      <c r="L250" s="373"/>
      <c r="M250" s="373"/>
      <c r="N250" s="374"/>
      <c r="O250" s="374"/>
      <c r="P250" s="224">
        <v>45330</v>
      </c>
      <c r="Q250" s="374"/>
      <c r="R250" s="373"/>
      <c r="S250" s="373"/>
      <c r="T250" s="375"/>
      <c r="U250" s="375"/>
      <c r="V250" s="117">
        <v>250</v>
      </c>
    </row>
    <row r="251" spans="1:22" x14ac:dyDescent="0.2">
      <c r="A251" s="377" t="s">
        <v>118</v>
      </c>
      <c r="B251" s="377" t="s">
        <v>119</v>
      </c>
      <c r="C251" s="378" t="s">
        <v>25</v>
      </c>
      <c r="D251" s="379" t="s">
        <v>367</v>
      </c>
      <c r="E251" s="396">
        <v>45239</v>
      </c>
      <c r="F251" s="396">
        <v>45253</v>
      </c>
      <c r="G251" s="399">
        <v>45340</v>
      </c>
      <c r="H251" s="396">
        <v>45344</v>
      </c>
      <c r="I251" s="399">
        <v>45365</v>
      </c>
      <c r="J251" s="373"/>
      <c r="K251" s="373"/>
      <c r="L251" s="373"/>
      <c r="M251" s="373"/>
      <c r="N251" s="374"/>
      <c r="O251" s="374"/>
      <c r="P251" s="374"/>
      <c r="Q251" s="374"/>
      <c r="R251" s="373"/>
      <c r="S251" s="373"/>
      <c r="T251" s="375"/>
      <c r="U251" s="375"/>
      <c r="V251" s="117">
        <v>251</v>
      </c>
    </row>
    <row r="252" spans="1:22" x14ac:dyDescent="0.2">
      <c r="A252" s="377" t="s">
        <v>878</v>
      </c>
      <c r="B252" s="377" t="s">
        <v>879</v>
      </c>
      <c r="C252" s="378" t="s">
        <v>38</v>
      </c>
      <c r="D252" s="379" t="s">
        <v>880</v>
      </c>
      <c r="E252" s="396">
        <v>45260</v>
      </c>
      <c r="F252" s="396">
        <v>45344</v>
      </c>
      <c r="G252" s="399">
        <v>45372</v>
      </c>
      <c r="H252" s="396">
        <v>45379</v>
      </c>
      <c r="I252" s="373"/>
      <c r="J252" s="373"/>
      <c r="K252" s="373"/>
      <c r="L252" s="373"/>
      <c r="M252" s="373"/>
      <c r="N252" s="374"/>
      <c r="O252" s="374"/>
      <c r="P252" s="374"/>
      <c r="Q252" s="374"/>
      <c r="R252" s="373"/>
      <c r="S252" s="373"/>
      <c r="T252" s="375"/>
      <c r="U252" s="375"/>
      <c r="V252" s="117">
        <v>252</v>
      </c>
    </row>
    <row r="253" spans="1:22" x14ac:dyDescent="0.2">
      <c r="A253" s="377" t="s">
        <v>368</v>
      </c>
      <c r="B253" s="377" t="s">
        <v>171</v>
      </c>
      <c r="C253" s="378" t="s">
        <v>41</v>
      </c>
      <c r="D253" s="379" t="s">
        <v>369</v>
      </c>
      <c r="E253" s="396">
        <v>45239</v>
      </c>
      <c r="F253" s="396">
        <v>45253</v>
      </c>
      <c r="G253" s="374"/>
      <c r="H253" s="374"/>
      <c r="I253" s="373"/>
      <c r="J253" s="373"/>
      <c r="K253" s="373"/>
      <c r="L253" s="373"/>
      <c r="M253" s="373"/>
      <c r="N253" s="374"/>
      <c r="O253" s="374"/>
      <c r="P253" s="374"/>
      <c r="Q253" s="374"/>
      <c r="R253" s="373"/>
      <c r="S253" s="373"/>
      <c r="T253" s="375"/>
      <c r="U253" s="375"/>
      <c r="V253" s="117">
        <v>253</v>
      </c>
    </row>
    <row r="254" spans="1:22" x14ac:dyDescent="0.2">
      <c r="A254" s="381" t="s">
        <v>1580</v>
      </c>
      <c r="B254" s="381" t="s">
        <v>711</v>
      </c>
      <c r="C254" s="383" t="s">
        <v>71</v>
      </c>
      <c r="D254" s="382" t="s">
        <v>1581</v>
      </c>
      <c r="E254" s="404"/>
      <c r="F254" s="374"/>
      <c r="G254" s="374"/>
      <c r="H254" s="374"/>
      <c r="I254" s="373"/>
      <c r="J254" s="373"/>
      <c r="K254" s="373"/>
      <c r="L254" s="232">
        <v>45365</v>
      </c>
      <c r="M254" s="376">
        <v>45337</v>
      </c>
      <c r="N254" s="374"/>
      <c r="O254" s="374"/>
      <c r="P254" s="224">
        <v>45330</v>
      </c>
      <c r="Q254" s="374"/>
      <c r="R254" s="373"/>
      <c r="S254" s="373"/>
      <c r="T254" s="375"/>
      <c r="U254" s="375"/>
      <c r="V254" s="117">
        <v>254</v>
      </c>
    </row>
    <row r="255" spans="1:22" x14ac:dyDescent="0.2">
      <c r="A255" s="377" t="s">
        <v>370</v>
      </c>
      <c r="B255" s="377" t="s">
        <v>371</v>
      </c>
      <c r="C255" s="378" t="s">
        <v>54</v>
      </c>
      <c r="D255" s="379" t="s">
        <v>372</v>
      </c>
      <c r="E255" s="396">
        <v>45239</v>
      </c>
      <c r="F255" s="396">
        <v>45253</v>
      </c>
      <c r="G255" s="396">
        <v>45344</v>
      </c>
      <c r="H255" s="374"/>
      <c r="I255" s="373"/>
      <c r="J255" s="373"/>
      <c r="K255" s="373"/>
      <c r="L255" s="373"/>
      <c r="M255" s="373"/>
      <c r="N255" s="224">
        <v>45633</v>
      </c>
      <c r="O255" s="374"/>
      <c r="P255" s="374"/>
      <c r="Q255" s="374"/>
      <c r="R255" s="373"/>
      <c r="S255" s="373"/>
      <c r="T255" s="375"/>
      <c r="U255" s="375"/>
      <c r="V255" s="117">
        <v>255</v>
      </c>
    </row>
    <row r="256" spans="1:22" x14ac:dyDescent="0.2">
      <c r="A256" s="377" t="s">
        <v>1437</v>
      </c>
      <c r="B256" s="377" t="s">
        <v>1438</v>
      </c>
      <c r="C256" s="378" t="s">
        <v>71</v>
      </c>
      <c r="D256" s="379" t="s">
        <v>1439</v>
      </c>
      <c r="E256" s="399">
        <v>45340</v>
      </c>
      <c r="F256" s="399">
        <v>45365</v>
      </c>
      <c r="G256" s="404"/>
      <c r="H256" s="374"/>
      <c r="I256" s="373"/>
      <c r="J256" s="373"/>
      <c r="K256" s="373"/>
      <c r="L256" s="373"/>
      <c r="M256" s="373"/>
      <c r="N256" s="374"/>
      <c r="O256" s="374"/>
      <c r="P256" s="374"/>
      <c r="Q256" s="374"/>
      <c r="R256" s="373"/>
      <c r="S256" s="373"/>
      <c r="T256" s="375"/>
      <c r="U256" s="375"/>
      <c r="V256" s="117">
        <v>256</v>
      </c>
    </row>
    <row r="257" spans="1:22" x14ac:dyDescent="0.2">
      <c r="A257" s="381" t="s">
        <v>1236</v>
      </c>
      <c r="B257" s="381" t="s">
        <v>1237</v>
      </c>
      <c r="C257" s="383" t="s">
        <v>42</v>
      </c>
      <c r="D257" s="382" t="s">
        <v>1238</v>
      </c>
      <c r="E257" s="404"/>
      <c r="F257" s="374"/>
      <c r="G257" s="374"/>
      <c r="H257" s="374"/>
      <c r="I257" s="373"/>
      <c r="J257" s="373"/>
      <c r="K257" s="373"/>
      <c r="L257" s="232">
        <v>45365</v>
      </c>
      <c r="M257" s="376">
        <v>45337</v>
      </c>
      <c r="N257" s="374"/>
      <c r="O257" s="374"/>
      <c r="P257" s="374"/>
      <c r="Q257" s="374"/>
      <c r="R257" s="373"/>
      <c r="S257" s="373"/>
      <c r="T257" s="375"/>
      <c r="U257" s="375"/>
      <c r="V257" s="117">
        <v>257</v>
      </c>
    </row>
    <row r="258" spans="1:22" x14ac:dyDescent="0.2">
      <c r="A258" s="381" t="s">
        <v>1423</v>
      </c>
      <c r="B258" s="381" t="s">
        <v>1312</v>
      </c>
      <c r="C258" s="383" t="s">
        <v>42</v>
      </c>
      <c r="D258" s="382" t="s">
        <v>1424</v>
      </c>
      <c r="E258" s="404"/>
      <c r="F258" s="374"/>
      <c r="G258" s="374"/>
      <c r="H258" s="374"/>
      <c r="I258" s="373"/>
      <c r="J258" s="373"/>
      <c r="K258" s="373"/>
      <c r="L258" s="232">
        <v>45365</v>
      </c>
      <c r="M258" s="376">
        <v>45337</v>
      </c>
      <c r="N258" s="374"/>
      <c r="O258" s="374"/>
      <c r="P258" s="374"/>
      <c r="Q258" s="374"/>
      <c r="R258" s="373"/>
      <c r="S258" s="373"/>
      <c r="T258" s="375"/>
      <c r="U258" s="375"/>
      <c r="V258" s="117">
        <v>258</v>
      </c>
    </row>
    <row r="259" spans="1:22" x14ac:dyDescent="0.2">
      <c r="E259" s="114"/>
      <c r="F259" s="114"/>
      <c r="G259" s="114"/>
      <c r="H259" s="114"/>
      <c r="I259" s="114"/>
      <c r="J259" s="114"/>
      <c r="K259" s="114"/>
      <c r="L259" s="114"/>
      <c r="N259" s="114"/>
      <c r="P259" s="114"/>
      <c r="Q259" s="114"/>
    </row>
    <row r="260" spans="1:22" x14ac:dyDescent="0.2">
      <c r="E260" s="114"/>
      <c r="F260" s="114"/>
      <c r="G260" s="114"/>
      <c r="H260" s="114"/>
      <c r="I260" s="114"/>
      <c r="J260" s="114"/>
      <c r="K260" s="114"/>
      <c r="L260" s="114"/>
      <c r="N260" s="114"/>
      <c r="P260" s="114"/>
      <c r="Q260" s="114"/>
    </row>
  </sheetData>
  <sortState xmlns:xlrd2="http://schemas.microsoft.com/office/spreadsheetml/2017/richdata2" ref="A3:U259">
    <sortCondition ref="A3:A259"/>
  </sortState>
  <mergeCells count="8">
    <mergeCell ref="AO1:AR1"/>
    <mergeCell ref="O1:Q1"/>
    <mergeCell ref="L1:N1"/>
    <mergeCell ref="E1:K1"/>
    <mergeCell ref="AB1:AH1"/>
    <mergeCell ref="R1:U1"/>
    <mergeCell ref="AL1:AN1"/>
    <mergeCell ref="AI1:AK1"/>
  </mergeCells>
  <phoneticPr fontId="2" type="noConversion"/>
  <printOptions gridLines="1"/>
  <pageMargins left="0.15748031496062992" right="0.15748031496062992" top="0.15748031496062992" bottom="0.15748031496062992" header="0.15748031496062992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AX48"/>
  <sheetViews>
    <sheetView tabSelected="1" zoomScale="130" zoomScaleNormal="130" workbookViewId="0">
      <pane ySplit="4" topLeftCell="A5" activePane="bottomLeft" state="frozen"/>
      <selection pane="bottomLeft" activeCell="T22" sqref="T22"/>
    </sheetView>
  </sheetViews>
  <sheetFormatPr baseColWidth="10" defaultColWidth="11" defaultRowHeight="12.75" x14ac:dyDescent="0.2"/>
  <cols>
    <col min="1" max="1" width="15.25" style="1" bestFit="1" customWidth="1"/>
    <col min="2" max="2" width="8.625" style="1" bestFit="1" customWidth="1"/>
    <col min="3" max="3" width="12.875" style="1" bestFit="1" customWidth="1"/>
    <col min="4" max="4" width="8" style="1" bestFit="1" customWidth="1"/>
    <col min="5" max="5" width="1.875" style="1" customWidth="1"/>
    <col min="6" max="6" width="9.125" style="1" bestFit="1" customWidth="1"/>
    <col min="7" max="7" width="2" style="1" customWidth="1"/>
    <col min="8" max="8" width="5.5" style="1" customWidth="1"/>
    <col min="9" max="9" width="5.125" style="1" customWidth="1"/>
    <col min="10" max="10" width="1.625" style="1" bestFit="1" customWidth="1"/>
    <col min="11" max="11" width="1.875" style="1" bestFit="1" customWidth="1"/>
    <col min="12" max="12" width="2.625" style="1" bestFit="1" customWidth="1"/>
    <col min="13" max="13" width="1.625" style="1" bestFit="1" customWidth="1"/>
    <col min="14" max="14" width="1.875" style="1" bestFit="1" customWidth="1"/>
    <col min="15" max="15" width="2.25" style="1" bestFit="1" customWidth="1"/>
    <col min="16" max="17" width="6.5" style="1" customWidth="1"/>
    <col min="18" max="18" width="2" style="1" customWidth="1"/>
    <col min="19" max="20" width="5.125" style="1" customWidth="1"/>
    <col min="21" max="21" width="1.625" style="1" bestFit="1" customWidth="1"/>
    <col min="22" max="22" width="1.875" style="1" bestFit="1" customWidth="1"/>
    <col min="23" max="23" width="2.25" style="1" bestFit="1" customWidth="1"/>
    <col min="24" max="24" width="1.625" style="1" bestFit="1" customWidth="1"/>
    <col min="25" max="25" width="1.875" style="1" bestFit="1" customWidth="1"/>
    <col min="26" max="26" width="2.25" style="1" bestFit="1" customWidth="1"/>
    <col min="27" max="28" width="6.5" style="1" customWidth="1"/>
    <col min="29" max="29" width="2" style="1" customWidth="1"/>
    <col min="30" max="31" width="5.125" style="1" customWidth="1"/>
    <col min="32" max="32" width="1.625" style="1" bestFit="1" customWidth="1"/>
    <col min="33" max="33" width="1.875" style="1" bestFit="1" customWidth="1"/>
    <col min="34" max="34" width="2.25" style="1" bestFit="1" customWidth="1"/>
    <col min="35" max="35" width="1.625" style="1" bestFit="1" customWidth="1"/>
    <col min="36" max="36" width="1.875" style="1" bestFit="1" customWidth="1"/>
    <col min="37" max="37" width="2.25" style="1" bestFit="1" customWidth="1"/>
    <col min="38" max="39" width="6.5" style="1" customWidth="1"/>
    <col min="40" max="40" width="2" style="1" customWidth="1"/>
    <col min="41" max="42" width="5.125" style="1" customWidth="1"/>
    <col min="43" max="43" width="1.625" style="1" bestFit="1" customWidth="1"/>
    <col min="44" max="44" width="1.875" style="1" bestFit="1" customWidth="1"/>
    <col min="45" max="45" width="2.25" style="1" bestFit="1" customWidth="1"/>
    <col min="46" max="46" width="1.625" style="1" bestFit="1" customWidth="1"/>
    <col min="47" max="47" width="1.875" style="1" bestFit="1" customWidth="1"/>
    <col min="48" max="48" width="2.25" style="1" bestFit="1" customWidth="1"/>
    <col min="49" max="50" width="6.5" style="1" customWidth="1"/>
    <col min="51" max="16384" width="11" style="1"/>
  </cols>
  <sheetData>
    <row r="1" spans="1:50" x14ac:dyDescent="0.2">
      <c r="H1" s="272" t="s">
        <v>68</v>
      </c>
      <c r="I1" s="272"/>
      <c r="J1" s="272"/>
      <c r="K1" s="272"/>
      <c r="L1" s="272"/>
      <c r="M1" s="272"/>
      <c r="N1" s="272"/>
      <c r="O1" s="272"/>
      <c r="P1" s="272"/>
      <c r="Q1" s="272"/>
      <c r="S1" s="273" t="s">
        <v>157</v>
      </c>
      <c r="T1" s="273"/>
      <c r="U1" s="273"/>
      <c r="V1" s="273"/>
      <c r="W1" s="273"/>
      <c r="X1" s="273"/>
      <c r="Y1" s="273"/>
      <c r="Z1" s="273"/>
      <c r="AA1" s="273"/>
      <c r="AB1" s="273"/>
      <c r="AD1" s="273" t="s">
        <v>180</v>
      </c>
      <c r="AE1" s="273"/>
      <c r="AF1" s="273"/>
      <c r="AG1" s="273"/>
      <c r="AH1" s="273"/>
      <c r="AI1" s="273"/>
      <c r="AJ1" s="273"/>
      <c r="AK1" s="273"/>
      <c r="AL1" s="273"/>
      <c r="AM1" s="273"/>
      <c r="AO1" s="273" t="s">
        <v>184</v>
      </c>
      <c r="AP1" s="273"/>
      <c r="AQ1" s="273"/>
      <c r="AR1" s="273"/>
      <c r="AS1" s="273"/>
      <c r="AT1" s="273"/>
      <c r="AU1" s="273"/>
      <c r="AV1" s="273"/>
      <c r="AW1" s="273"/>
      <c r="AX1" s="273"/>
    </row>
    <row r="2" spans="1:50" x14ac:dyDescent="0.2">
      <c r="E2" s="7"/>
      <c r="F2" s="275" t="s">
        <v>8</v>
      </c>
      <c r="G2" s="7"/>
      <c r="H2" s="274" t="s">
        <v>9</v>
      </c>
      <c r="I2" s="274"/>
      <c r="J2" s="274" t="s">
        <v>10</v>
      </c>
      <c r="K2" s="274"/>
      <c r="L2" s="274"/>
      <c r="M2" s="274"/>
      <c r="N2" s="274"/>
      <c r="O2" s="274"/>
      <c r="P2" s="274" t="s">
        <v>181</v>
      </c>
      <c r="Q2" s="274"/>
      <c r="R2" s="7"/>
      <c r="S2" s="274" t="s">
        <v>9</v>
      </c>
      <c r="T2" s="274"/>
      <c r="U2" s="274" t="s">
        <v>10</v>
      </c>
      <c r="V2" s="274"/>
      <c r="W2" s="274"/>
      <c r="X2" s="274"/>
      <c r="Y2" s="274"/>
      <c r="Z2" s="274"/>
      <c r="AA2" s="274" t="s">
        <v>181</v>
      </c>
      <c r="AB2" s="274"/>
      <c r="AC2" s="7"/>
      <c r="AD2" s="274" t="s">
        <v>9</v>
      </c>
      <c r="AE2" s="274"/>
      <c r="AF2" s="274" t="s">
        <v>10</v>
      </c>
      <c r="AG2" s="274"/>
      <c r="AH2" s="274"/>
      <c r="AI2" s="274"/>
      <c r="AJ2" s="274"/>
      <c r="AK2" s="274"/>
      <c r="AL2" s="274" t="s">
        <v>181</v>
      </c>
      <c r="AM2" s="274"/>
      <c r="AN2" s="7"/>
      <c r="AO2" s="274" t="s">
        <v>9</v>
      </c>
      <c r="AP2" s="274"/>
      <c r="AQ2" s="274" t="s">
        <v>10</v>
      </c>
      <c r="AR2" s="274"/>
      <c r="AS2" s="274"/>
      <c r="AT2" s="274"/>
      <c r="AU2" s="274"/>
      <c r="AV2" s="274"/>
      <c r="AW2" s="274" t="s">
        <v>181</v>
      </c>
      <c r="AX2" s="274"/>
    </row>
    <row r="3" spans="1:50" x14ac:dyDescent="0.2">
      <c r="E3" s="129"/>
      <c r="F3" s="275"/>
      <c r="G3" s="129"/>
      <c r="H3" s="128" t="s">
        <v>11</v>
      </c>
      <c r="I3" s="128" t="s">
        <v>12</v>
      </c>
      <c r="J3" s="128" t="s">
        <v>11</v>
      </c>
      <c r="K3" s="128" t="s">
        <v>12</v>
      </c>
      <c r="L3" s="128" t="s">
        <v>13</v>
      </c>
      <c r="M3" s="128" t="s">
        <v>11</v>
      </c>
      <c r="N3" s="128" t="s">
        <v>12</v>
      </c>
      <c r="O3" s="128" t="s">
        <v>13</v>
      </c>
      <c r="P3" s="128" t="s">
        <v>11</v>
      </c>
      <c r="Q3" s="128" t="s">
        <v>12</v>
      </c>
      <c r="R3" s="129"/>
      <c r="S3" s="128" t="s">
        <v>11</v>
      </c>
      <c r="T3" s="128" t="s">
        <v>12</v>
      </c>
      <c r="U3" s="128" t="s">
        <v>11</v>
      </c>
      <c r="V3" s="128" t="s">
        <v>12</v>
      </c>
      <c r="W3" s="128" t="s">
        <v>13</v>
      </c>
      <c r="X3" s="128" t="s">
        <v>11</v>
      </c>
      <c r="Y3" s="128" t="s">
        <v>12</v>
      </c>
      <c r="Z3" s="128" t="s">
        <v>13</v>
      </c>
      <c r="AA3" s="128" t="s">
        <v>11</v>
      </c>
      <c r="AB3" s="128" t="s">
        <v>12</v>
      </c>
      <c r="AC3" s="129"/>
      <c r="AD3" s="128" t="s">
        <v>11</v>
      </c>
      <c r="AE3" s="128" t="s">
        <v>12</v>
      </c>
      <c r="AF3" s="128" t="s">
        <v>11</v>
      </c>
      <c r="AG3" s="128" t="s">
        <v>12</v>
      </c>
      <c r="AH3" s="128" t="s">
        <v>13</v>
      </c>
      <c r="AI3" s="128" t="s">
        <v>11</v>
      </c>
      <c r="AJ3" s="128" t="s">
        <v>12</v>
      </c>
      <c r="AK3" s="128" t="s">
        <v>13</v>
      </c>
      <c r="AL3" s="128" t="s">
        <v>11</v>
      </c>
      <c r="AM3" s="128" t="s">
        <v>12</v>
      </c>
      <c r="AN3" s="129"/>
      <c r="AO3" s="128" t="s">
        <v>11</v>
      </c>
      <c r="AP3" s="128" t="s">
        <v>12</v>
      </c>
      <c r="AQ3" s="128" t="s">
        <v>11</v>
      </c>
      <c r="AR3" s="128" t="s">
        <v>12</v>
      </c>
      <c r="AS3" s="128" t="s">
        <v>13</v>
      </c>
      <c r="AT3" s="128" t="s">
        <v>11</v>
      </c>
      <c r="AU3" s="128" t="s">
        <v>12</v>
      </c>
      <c r="AV3" s="128" t="s">
        <v>13</v>
      </c>
      <c r="AW3" s="128" t="s">
        <v>11</v>
      </c>
      <c r="AX3" s="128" t="s">
        <v>12</v>
      </c>
    </row>
    <row r="4" spans="1:50" x14ac:dyDescent="0.2">
      <c r="E4" s="129"/>
      <c r="F4" s="122"/>
      <c r="G4" s="129"/>
      <c r="H4" s="128"/>
      <c r="I4" s="128"/>
      <c r="J4" s="274" t="s">
        <v>182</v>
      </c>
      <c r="K4" s="274"/>
      <c r="L4" s="274"/>
      <c r="M4" s="274" t="s">
        <v>183</v>
      </c>
      <c r="N4" s="274"/>
      <c r="O4" s="274"/>
      <c r="P4" s="128"/>
      <c r="Q4" s="128"/>
      <c r="R4" s="129"/>
      <c r="S4" s="128"/>
      <c r="T4" s="128"/>
      <c r="U4" s="274" t="s">
        <v>182</v>
      </c>
      <c r="V4" s="274"/>
      <c r="W4" s="274"/>
      <c r="X4" s="274" t="s">
        <v>183</v>
      </c>
      <c r="Y4" s="274"/>
      <c r="Z4" s="274"/>
      <c r="AA4" s="128"/>
      <c r="AB4" s="128"/>
      <c r="AC4" s="129"/>
      <c r="AD4" s="128"/>
      <c r="AE4" s="128"/>
      <c r="AF4" s="274" t="s">
        <v>182</v>
      </c>
      <c r="AG4" s="274"/>
      <c r="AH4" s="274"/>
      <c r="AI4" s="274" t="s">
        <v>183</v>
      </c>
      <c r="AJ4" s="274"/>
      <c r="AK4" s="274"/>
      <c r="AL4" s="128"/>
      <c r="AM4" s="128"/>
      <c r="AN4" s="129"/>
      <c r="AO4" s="128"/>
      <c r="AP4" s="128"/>
      <c r="AQ4" s="274" t="s">
        <v>182</v>
      </c>
      <c r="AR4" s="274"/>
      <c r="AS4" s="274"/>
      <c r="AT4" s="274" t="s">
        <v>183</v>
      </c>
      <c r="AU4" s="274"/>
      <c r="AV4" s="274"/>
      <c r="AW4" s="128"/>
      <c r="AX4" s="128"/>
    </row>
    <row r="6" spans="1:50" x14ac:dyDescent="0.2">
      <c r="A6" s="268" t="s">
        <v>19</v>
      </c>
      <c r="B6" s="20" t="s">
        <v>15</v>
      </c>
      <c r="C6" s="20" t="s">
        <v>1600</v>
      </c>
      <c r="D6" s="20" t="s">
        <v>68</v>
      </c>
      <c r="F6" s="23">
        <v>45358</v>
      </c>
      <c r="H6" s="20">
        <v>10</v>
      </c>
      <c r="I6" s="20">
        <v>0</v>
      </c>
      <c r="J6" s="20"/>
      <c r="K6" s="20"/>
      <c r="L6" s="20"/>
      <c r="M6" s="20"/>
      <c r="N6" s="20"/>
      <c r="O6" s="20"/>
      <c r="P6" s="20">
        <v>10</v>
      </c>
      <c r="Q6" s="20">
        <v>0</v>
      </c>
      <c r="S6" s="20"/>
      <c r="T6" s="20"/>
      <c r="U6" s="20"/>
      <c r="V6" s="20"/>
      <c r="W6" s="20"/>
      <c r="X6" s="20"/>
      <c r="Y6" s="20"/>
      <c r="Z6" s="20"/>
      <c r="AA6" s="20"/>
      <c r="AB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x14ac:dyDescent="0.2">
      <c r="A7" s="268"/>
      <c r="B7" s="20" t="s">
        <v>15</v>
      </c>
      <c r="C7" s="20" t="s">
        <v>1601</v>
      </c>
      <c r="D7" s="20" t="s">
        <v>68</v>
      </c>
      <c r="F7" s="23">
        <v>45358</v>
      </c>
      <c r="H7" s="20">
        <v>8</v>
      </c>
      <c r="I7" s="20">
        <v>0</v>
      </c>
      <c r="J7" s="20"/>
      <c r="K7" s="20"/>
      <c r="L7" s="20"/>
      <c r="M7" s="20"/>
      <c r="N7" s="20"/>
      <c r="O7" s="20"/>
      <c r="P7" s="20">
        <v>8</v>
      </c>
      <c r="Q7" s="20">
        <v>0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x14ac:dyDescent="0.2">
      <c r="A8" s="268"/>
      <c r="B8" s="20" t="s">
        <v>15</v>
      </c>
      <c r="C8" s="20" t="s">
        <v>1602</v>
      </c>
      <c r="D8" s="20" t="s">
        <v>68</v>
      </c>
      <c r="F8" s="23">
        <v>45358</v>
      </c>
      <c r="H8" s="20">
        <v>10</v>
      </c>
      <c r="I8" s="20">
        <v>0</v>
      </c>
      <c r="J8" s="20"/>
      <c r="K8" s="20"/>
      <c r="L8" s="20"/>
      <c r="M8" s="20"/>
      <c r="N8" s="20"/>
      <c r="O8" s="20"/>
      <c r="P8" s="20">
        <v>10</v>
      </c>
      <c r="Q8" s="20">
        <v>0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10" spans="1:50" x14ac:dyDescent="0.2">
      <c r="A10" s="269" t="s">
        <v>16</v>
      </c>
      <c r="B10" s="20" t="s">
        <v>14</v>
      </c>
      <c r="C10" s="20" t="s">
        <v>373</v>
      </c>
      <c r="D10" s="20" t="s">
        <v>68</v>
      </c>
      <c r="F10" s="23">
        <v>45246</v>
      </c>
      <c r="H10" s="20">
        <v>49</v>
      </c>
      <c r="I10" s="20">
        <f>9+3+9+1+14+19+20+16+2</f>
        <v>93</v>
      </c>
      <c r="J10" s="20"/>
      <c r="K10" s="20"/>
      <c r="L10" s="20"/>
      <c r="M10" s="20"/>
      <c r="N10" s="20"/>
      <c r="O10" s="20"/>
      <c r="P10" s="20">
        <v>49</v>
      </c>
      <c r="Q10" s="20">
        <f>9+3+9+1+14+19+20+16+2</f>
        <v>93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x14ac:dyDescent="0.2">
      <c r="A11" s="270"/>
      <c r="B11" s="20" t="s">
        <v>14</v>
      </c>
      <c r="C11" s="20" t="s">
        <v>373</v>
      </c>
      <c r="D11" s="20" t="s">
        <v>68</v>
      </c>
      <c r="F11" s="23">
        <v>45260</v>
      </c>
      <c r="H11" s="20">
        <v>43</v>
      </c>
      <c r="I11" s="20">
        <v>82</v>
      </c>
      <c r="J11" s="20"/>
      <c r="K11" s="20"/>
      <c r="L11" s="20"/>
      <c r="M11" s="20"/>
      <c r="N11" s="20"/>
      <c r="O11" s="20"/>
      <c r="P11" s="20">
        <v>43</v>
      </c>
      <c r="Q11" s="20">
        <v>82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x14ac:dyDescent="0.2">
      <c r="A12" s="270"/>
      <c r="B12" s="21" t="s">
        <v>14</v>
      </c>
      <c r="C12" s="21" t="s">
        <v>374</v>
      </c>
      <c r="D12" s="20" t="s">
        <v>68</v>
      </c>
      <c r="F12" s="67">
        <v>45274</v>
      </c>
      <c r="H12" s="20">
        <v>27</v>
      </c>
      <c r="I12" s="109">
        <v>27</v>
      </c>
      <c r="J12" s="20"/>
      <c r="K12" s="20"/>
      <c r="L12" s="21"/>
      <c r="M12" s="20"/>
      <c r="N12" s="20"/>
      <c r="O12" s="20"/>
      <c r="P12" s="20">
        <v>27</v>
      </c>
      <c r="Q12" s="109">
        <v>27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x14ac:dyDescent="0.2">
      <c r="A13" s="270"/>
      <c r="B13" s="20" t="s">
        <v>14</v>
      </c>
      <c r="C13" s="20" t="s">
        <v>189</v>
      </c>
      <c r="D13" s="20" t="s">
        <v>68</v>
      </c>
      <c r="F13" s="23">
        <v>45239</v>
      </c>
      <c r="H13" s="20">
        <f>3+3+10+6+2</f>
        <v>24</v>
      </c>
      <c r="I13" s="20">
        <v>52</v>
      </c>
      <c r="J13" s="20"/>
      <c r="K13" s="20"/>
      <c r="L13" s="20"/>
      <c r="M13" s="20"/>
      <c r="N13" s="20"/>
      <c r="O13" s="20"/>
      <c r="P13" s="20">
        <f>3+3+10+6+2</f>
        <v>24</v>
      </c>
      <c r="Q13" s="20">
        <v>52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x14ac:dyDescent="0.2">
      <c r="A14" s="270"/>
      <c r="B14" s="20" t="s">
        <v>14</v>
      </c>
      <c r="C14" s="20" t="s">
        <v>189</v>
      </c>
      <c r="D14" s="20" t="s">
        <v>68</v>
      </c>
      <c r="F14" s="23">
        <v>45253</v>
      </c>
      <c r="H14" s="20">
        <v>24</v>
      </c>
      <c r="I14" s="20">
        <v>60</v>
      </c>
      <c r="J14" s="20"/>
      <c r="K14" s="20"/>
      <c r="L14" s="20"/>
      <c r="M14" s="20"/>
      <c r="N14" s="20"/>
      <c r="O14" s="20"/>
      <c r="P14" s="20">
        <v>24</v>
      </c>
      <c r="Q14" s="20">
        <v>60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x14ac:dyDescent="0.2">
      <c r="A15" s="270"/>
      <c r="B15" s="21" t="s">
        <v>14</v>
      </c>
      <c r="C15" s="21" t="s">
        <v>375</v>
      </c>
      <c r="D15" s="20" t="s">
        <v>68</v>
      </c>
      <c r="F15" s="67">
        <v>45274</v>
      </c>
      <c r="H15" s="20">
        <v>15</v>
      </c>
      <c r="I15" s="109">
        <v>14</v>
      </c>
      <c r="J15" s="20"/>
      <c r="K15" s="20"/>
      <c r="L15" s="21"/>
      <c r="M15" s="20"/>
      <c r="N15" s="20"/>
      <c r="O15" s="20"/>
      <c r="P15" s="20">
        <v>15</v>
      </c>
      <c r="Q15" s="109">
        <v>14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x14ac:dyDescent="0.2">
      <c r="A16" s="270"/>
      <c r="B16" s="20" t="s">
        <v>14</v>
      </c>
      <c r="C16" s="20" t="s">
        <v>1456</v>
      </c>
      <c r="D16" s="20" t="s">
        <v>68</v>
      </c>
      <c r="F16" s="23">
        <v>45239</v>
      </c>
      <c r="H16" s="20">
        <v>13</v>
      </c>
      <c r="I16" s="20">
        <v>22</v>
      </c>
      <c r="J16" s="20"/>
      <c r="K16" s="20"/>
      <c r="L16" s="20"/>
      <c r="M16" s="20"/>
      <c r="N16" s="20"/>
      <c r="O16" s="20"/>
      <c r="P16" s="20">
        <v>13</v>
      </c>
      <c r="Q16" s="20">
        <v>22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x14ac:dyDescent="0.2">
      <c r="A17" s="270"/>
      <c r="B17" s="20" t="s">
        <v>14</v>
      </c>
      <c r="C17" s="20" t="s">
        <v>1456</v>
      </c>
      <c r="D17" s="20" t="s">
        <v>68</v>
      </c>
      <c r="F17" s="23">
        <v>45253</v>
      </c>
      <c r="H17" s="20">
        <v>14</v>
      </c>
      <c r="I17" s="20">
        <v>15</v>
      </c>
      <c r="J17" s="20"/>
      <c r="K17" s="20"/>
      <c r="L17" s="20"/>
      <c r="M17" s="20"/>
      <c r="N17" s="20"/>
      <c r="O17" s="20"/>
      <c r="P17" s="20">
        <v>14</v>
      </c>
      <c r="Q17" s="20">
        <v>15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x14ac:dyDescent="0.2">
      <c r="A18" s="270"/>
      <c r="B18" s="21" t="s">
        <v>14</v>
      </c>
      <c r="C18" s="21" t="s">
        <v>1457</v>
      </c>
      <c r="D18" s="20" t="s">
        <v>68</v>
      </c>
      <c r="F18" s="67">
        <v>45274</v>
      </c>
      <c r="H18" s="20">
        <v>8</v>
      </c>
      <c r="I18" s="20">
        <v>6</v>
      </c>
      <c r="J18" s="20"/>
      <c r="K18" s="20"/>
      <c r="L18" s="20"/>
      <c r="M18" s="20"/>
      <c r="N18" s="20"/>
      <c r="O18" s="20"/>
      <c r="P18" s="20">
        <v>8</v>
      </c>
      <c r="Q18" s="20">
        <v>6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x14ac:dyDescent="0.2">
      <c r="A19" s="270"/>
      <c r="B19" s="20" t="s">
        <v>17</v>
      </c>
      <c r="C19" s="20" t="s">
        <v>373</v>
      </c>
      <c r="D19" s="20" t="s">
        <v>68</v>
      </c>
      <c r="F19" s="23">
        <v>45344</v>
      </c>
      <c r="H19" s="20">
        <v>38</v>
      </c>
      <c r="I19" s="20">
        <v>92</v>
      </c>
      <c r="J19" s="20"/>
      <c r="K19" s="20"/>
      <c r="L19" s="20"/>
      <c r="M19" s="20"/>
      <c r="N19" s="20"/>
      <c r="O19" s="20"/>
      <c r="P19" s="20">
        <v>38</v>
      </c>
      <c r="Q19" s="20">
        <v>92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x14ac:dyDescent="0.2">
      <c r="A20" s="270"/>
      <c r="B20" s="20" t="s">
        <v>17</v>
      </c>
      <c r="C20" s="20" t="s">
        <v>373</v>
      </c>
      <c r="D20" s="20" t="s">
        <v>68</v>
      </c>
      <c r="F20" s="23">
        <v>45372</v>
      </c>
      <c r="H20" s="20">
        <v>37</v>
      </c>
      <c r="I20" s="20">
        <v>98</v>
      </c>
      <c r="J20" s="20"/>
      <c r="K20" s="20"/>
      <c r="L20" s="20"/>
      <c r="M20" s="20"/>
      <c r="N20" s="20"/>
      <c r="O20" s="20"/>
      <c r="P20" s="20">
        <v>37</v>
      </c>
      <c r="Q20" s="20">
        <v>98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x14ac:dyDescent="0.2">
      <c r="A21" s="270"/>
      <c r="B21" s="21" t="s">
        <v>17</v>
      </c>
      <c r="C21" s="21" t="s">
        <v>374</v>
      </c>
      <c r="D21" s="20" t="s">
        <v>68</v>
      </c>
      <c r="F21" s="38">
        <v>45379</v>
      </c>
      <c r="H21" s="21">
        <v>17</v>
      </c>
      <c r="I21" s="21">
        <v>51</v>
      </c>
      <c r="J21" s="20"/>
      <c r="K21" s="20"/>
      <c r="L21" s="20"/>
      <c r="M21" s="20"/>
      <c r="N21" s="20"/>
      <c r="O21" s="20"/>
      <c r="P21" s="20">
        <v>17</v>
      </c>
      <c r="Q21" s="20">
        <v>51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x14ac:dyDescent="0.2">
      <c r="A22" s="270"/>
      <c r="B22" s="20" t="s">
        <v>17</v>
      </c>
      <c r="C22" s="20" t="s">
        <v>189</v>
      </c>
      <c r="D22" s="20" t="s">
        <v>68</v>
      </c>
      <c r="F22" s="23">
        <v>45337</v>
      </c>
      <c r="H22" s="20">
        <f>2+1+3+17+4+3+1</f>
        <v>31</v>
      </c>
      <c r="I22" s="20">
        <f>3+3+5+13+12+6+3</f>
        <v>45</v>
      </c>
      <c r="J22" s="20"/>
      <c r="K22" s="20"/>
      <c r="L22" s="20"/>
      <c r="M22" s="20"/>
      <c r="N22" s="20"/>
      <c r="O22" s="20"/>
      <c r="P22" s="20">
        <v>31</v>
      </c>
      <c r="Q22" s="20">
        <v>45</v>
      </c>
      <c r="S22" s="20"/>
      <c r="T22" s="20"/>
      <c r="U22" s="20"/>
      <c r="V22" s="20"/>
      <c r="W22" s="20"/>
      <c r="X22" s="20"/>
      <c r="Y22" s="20"/>
      <c r="Z22" s="20"/>
      <c r="AA22" s="20"/>
      <c r="AB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x14ac:dyDescent="0.2">
      <c r="A23" s="270"/>
      <c r="B23" s="20" t="s">
        <v>17</v>
      </c>
      <c r="C23" s="20" t="s">
        <v>189</v>
      </c>
      <c r="D23" s="20" t="s">
        <v>68</v>
      </c>
      <c r="F23" s="23">
        <v>45366</v>
      </c>
      <c r="H23" s="20">
        <f>2+1+1+10+3+4+1+1</f>
        <v>23</v>
      </c>
      <c r="I23" s="20">
        <f>2+3+7+14+11+3+2+4</f>
        <v>46</v>
      </c>
      <c r="J23" s="20"/>
      <c r="K23" s="20"/>
      <c r="L23" s="20"/>
      <c r="M23" s="20"/>
      <c r="N23" s="20"/>
      <c r="O23" s="20"/>
      <c r="P23" s="20">
        <v>23</v>
      </c>
      <c r="Q23" s="20">
        <v>46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x14ac:dyDescent="0.2">
      <c r="A24" s="270"/>
      <c r="B24" s="21" t="s">
        <v>17</v>
      </c>
      <c r="C24" s="21" t="s">
        <v>375</v>
      </c>
      <c r="D24" s="20" t="s">
        <v>68</v>
      </c>
      <c r="F24" s="38">
        <v>45379</v>
      </c>
      <c r="H24" s="21">
        <f>1+1+2+4+3</f>
        <v>11</v>
      </c>
      <c r="I24" s="21">
        <f>3+6+7+7</f>
        <v>23</v>
      </c>
      <c r="J24" s="20"/>
      <c r="K24" s="20"/>
      <c r="L24" s="20"/>
      <c r="M24" s="20"/>
      <c r="N24" s="20"/>
      <c r="O24" s="20"/>
      <c r="P24" s="20">
        <v>11</v>
      </c>
      <c r="Q24" s="20">
        <v>23</v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x14ac:dyDescent="0.2">
      <c r="A25" s="270"/>
      <c r="B25" s="20" t="s">
        <v>17</v>
      </c>
      <c r="C25" s="20" t="s">
        <v>1456</v>
      </c>
      <c r="D25" s="20" t="s">
        <v>68</v>
      </c>
      <c r="F25" s="23">
        <v>45337</v>
      </c>
      <c r="H25" s="20">
        <f>2+1+1+3+2+3</f>
        <v>12</v>
      </c>
      <c r="I25" s="20">
        <f>4+3+4+7+3+3</f>
        <v>24</v>
      </c>
      <c r="J25" s="20"/>
      <c r="K25" s="20"/>
      <c r="L25" s="20"/>
      <c r="M25" s="20"/>
      <c r="N25" s="20"/>
      <c r="O25" s="20"/>
      <c r="P25" s="20">
        <f>2+1+1+3+2+3</f>
        <v>12</v>
      </c>
      <c r="Q25" s="20">
        <f>4+3+4+7+3+3</f>
        <v>24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x14ac:dyDescent="0.2">
      <c r="A26" s="270"/>
      <c r="B26" s="20" t="s">
        <v>17</v>
      </c>
      <c r="C26" s="20" t="s">
        <v>1456</v>
      </c>
      <c r="D26" s="20" t="s">
        <v>68</v>
      </c>
      <c r="F26" s="23">
        <v>45366</v>
      </c>
      <c r="H26" s="20">
        <f>1+1+4+2+2+3</f>
        <v>13</v>
      </c>
      <c r="I26" s="20">
        <v>17</v>
      </c>
      <c r="J26" s="20"/>
      <c r="K26" s="20"/>
      <c r="L26" s="20"/>
      <c r="M26" s="20"/>
      <c r="N26" s="20"/>
      <c r="O26" s="20"/>
      <c r="P26" s="20">
        <f>1+1+4+2+2+3</f>
        <v>13</v>
      </c>
      <c r="Q26" s="20">
        <v>17</v>
      </c>
      <c r="S26" s="20"/>
      <c r="T26" s="20"/>
      <c r="U26" s="20"/>
      <c r="V26" s="20"/>
      <c r="W26" s="20"/>
      <c r="X26" s="20"/>
      <c r="Y26" s="20"/>
      <c r="Z26" s="20"/>
      <c r="AA26" s="20"/>
      <c r="AB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x14ac:dyDescent="0.2">
      <c r="A27" s="271"/>
      <c r="B27" s="21" t="s">
        <v>17</v>
      </c>
      <c r="C27" s="21" t="s">
        <v>1457</v>
      </c>
      <c r="D27" s="20" t="s">
        <v>68</v>
      </c>
      <c r="F27" s="38">
        <v>45379</v>
      </c>
      <c r="H27" s="21">
        <v>7</v>
      </c>
      <c r="I27" s="21">
        <v>9</v>
      </c>
      <c r="J27" s="20"/>
      <c r="K27" s="20"/>
      <c r="L27" s="21"/>
      <c r="M27" s="20"/>
      <c r="N27" s="20"/>
      <c r="O27" s="20"/>
      <c r="P27" s="20">
        <v>7</v>
      </c>
      <c r="Q27" s="20">
        <v>9</v>
      </c>
      <c r="S27" s="20"/>
      <c r="T27" s="20"/>
      <c r="U27" s="20"/>
      <c r="V27" s="20"/>
      <c r="W27" s="20"/>
      <c r="X27" s="20"/>
      <c r="Y27" s="20"/>
      <c r="Z27" s="20"/>
      <c r="AA27" s="20"/>
      <c r="AB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9" spans="1:50" s="3" customFormat="1" x14ac:dyDescent="0.2">
      <c r="A29" s="265" t="s">
        <v>16</v>
      </c>
      <c r="B29" s="22" t="s">
        <v>14</v>
      </c>
      <c r="C29" s="22" t="s">
        <v>1555</v>
      </c>
      <c r="D29" s="22" t="s">
        <v>68</v>
      </c>
      <c r="F29" s="74">
        <v>45365</v>
      </c>
      <c r="H29" s="22">
        <v>6</v>
      </c>
      <c r="I29" s="22">
        <v>11</v>
      </c>
      <c r="J29" s="22"/>
      <c r="K29" s="22"/>
      <c r="L29" s="22"/>
      <c r="M29" s="22"/>
      <c r="N29" s="22"/>
      <c r="O29" s="22"/>
      <c r="P29" s="22">
        <v>6</v>
      </c>
      <c r="Q29" s="22">
        <v>11</v>
      </c>
      <c r="S29" s="22"/>
      <c r="T29" s="22"/>
      <c r="U29" s="22"/>
      <c r="V29" s="22"/>
      <c r="W29" s="22"/>
      <c r="X29" s="22"/>
      <c r="Y29" s="22"/>
      <c r="Z29" s="22"/>
      <c r="AA29" s="22"/>
      <c r="AB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</row>
    <row r="30" spans="1:50" s="3" customFormat="1" x14ac:dyDescent="0.2">
      <c r="A30" s="266"/>
      <c r="B30" s="214" t="s">
        <v>15</v>
      </c>
      <c r="C30" s="22" t="s">
        <v>1555</v>
      </c>
      <c r="D30" s="22" t="s">
        <v>68</v>
      </c>
      <c r="F30" s="215">
        <v>45337</v>
      </c>
      <c r="H30" s="214">
        <f>7+1+1+1</f>
        <v>10</v>
      </c>
      <c r="I30" s="214">
        <f>2+9+1+1</f>
        <v>13</v>
      </c>
      <c r="J30" s="214"/>
      <c r="K30" s="214"/>
      <c r="L30" s="214"/>
      <c r="M30" s="214"/>
      <c r="N30" s="214"/>
      <c r="O30" s="214"/>
      <c r="P30" s="214">
        <v>17</v>
      </c>
      <c r="Q30" s="214">
        <v>21</v>
      </c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</row>
    <row r="31" spans="1:50" s="3" customFormat="1" x14ac:dyDescent="0.2">
      <c r="A31" s="267"/>
      <c r="B31" s="22" t="s">
        <v>17</v>
      </c>
      <c r="C31" s="22" t="s">
        <v>1397</v>
      </c>
      <c r="D31" s="22" t="s">
        <v>68</v>
      </c>
      <c r="F31" s="74">
        <v>45267</v>
      </c>
      <c r="H31" s="22">
        <v>20</v>
      </c>
      <c r="I31" s="22">
        <v>23</v>
      </c>
      <c r="J31" s="22"/>
      <c r="K31" s="22"/>
      <c r="L31" s="22">
        <v>3</v>
      </c>
      <c r="M31" s="22"/>
      <c r="N31" s="22"/>
      <c r="O31" s="22">
        <v>5</v>
      </c>
      <c r="P31" s="22">
        <v>20</v>
      </c>
      <c r="Q31" s="22">
        <v>23</v>
      </c>
      <c r="S31" s="22"/>
      <c r="T31" s="22"/>
      <c r="U31" s="22"/>
      <c r="V31" s="22"/>
      <c r="W31" s="22"/>
      <c r="X31" s="22"/>
      <c r="Y31" s="22"/>
      <c r="Z31" s="22"/>
      <c r="AA31" s="22"/>
      <c r="AB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</row>
    <row r="32" spans="1:50" s="3" customFormat="1" x14ac:dyDescent="0.2"/>
    <row r="33" spans="1:50" s="3" customFormat="1" x14ac:dyDescent="0.2">
      <c r="A33" s="22" t="s">
        <v>62</v>
      </c>
      <c r="B33" s="22" t="s">
        <v>17</v>
      </c>
      <c r="C33" s="22" t="s">
        <v>1397</v>
      </c>
      <c r="D33" s="236" t="s">
        <v>157</v>
      </c>
      <c r="F33" s="74">
        <v>45274</v>
      </c>
      <c r="H33" s="22">
        <v>6</v>
      </c>
      <c r="I33" s="22">
        <v>5</v>
      </c>
      <c r="J33" s="22"/>
      <c r="K33" s="22"/>
      <c r="L33" s="22">
        <v>1</v>
      </c>
      <c r="M33" s="22"/>
      <c r="N33" s="22"/>
      <c r="O33" s="22">
        <v>1</v>
      </c>
      <c r="P33" s="22">
        <v>6</v>
      </c>
      <c r="Q33" s="22">
        <v>5</v>
      </c>
      <c r="S33" s="22">
        <v>2</v>
      </c>
      <c r="T33" s="22">
        <v>3</v>
      </c>
      <c r="U33" s="22"/>
      <c r="V33" s="22"/>
      <c r="W33" s="22">
        <v>1</v>
      </c>
      <c r="X33" s="22"/>
      <c r="Y33" s="22"/>
      <c r="Z33" s="22"/>
      <c r="AA33" s="22"/>
      <c r="AB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</row>
    <row r="34" spans="1:50" s="3" customFormat="1" x14ac:dyDescent="0.2">
      <c r="A34" s="22" t="s">
        <v>62</v>
      </c>
      <c r="B34" s="22" t="s">
        <v>17</v>
      </c>
      <c r="C34" s="22" t="s">
        <v>1399</v>
      </c>
      <c r="D34" s="236" t="s">
        <v>68</v>
      </c>
      <c r="F34" s="74">
        <v>45330</v>
      </c>
      <c r="H34" s="22">
        <v>17</v>
      </c>
      <c r="I34" s="22">
        <v>20</v>
      </c>
      <c r="J34" s="22"/>
      <c r="K34" s="22"/>
      <c r="L34" s="22"/>
      <c r="M34" s="22"/>
      <c r="N34" s="22"/>
      <c r="O34" s="22">
        <v>6</v>
      </c>
      <c r="P34" s="22">
        <v>17</v>
      </c>
      <c r="Q34" s="22">
        <v>20</v>
      </c>
      <c r="S34" s="22"/>
      <c r="T34" s="22"/>
      <c r="U34" s="22"/>
      <c r="V34" s="22"/>
      <c r="W34" s="22"/>
      <c r="X34" s="22"/>
      <c r="Y34" s="22"/>
      <c r="Z34" s="22"/>
      <c r="AA34" s="22"/>
      <c r="AB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</row>
    <row r="35" spans="1:50" s="3" customFormat="1" x14ac:dyDescent="0.2"/>
    <row r="36" spans="1:50" s="3" customFormat="1" x14ac:dyDescent="0.2">
      <c r="A36" s="22" t="s">
        <v>1443</v>
      </c>
      <c r="B36" s="22" t="s">
        <v>17</v>
      </c>
      <c r="C36" s="22" t="s">
        <v>26</v>
      </c>
      <c r="D36" s="22" t="s">
        <v>68</v>
      </c>
      <c r="F36" s="74">
        <v>45393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</row>
    <row r="38" spans="1:50" x14ac:dyDescent="0.2">
      <c r="C38" s="20" t="s">
        <v>27</v>
      </c>
      <c r="D38" s="20"/>
      <c r="F38" s="23"/>
      <c r="H38" s="20"/>
      <c r="I38" s="20"/>
      <c r="J38" s="7"/>
      <c r="K38" s="20"/>
      <c r="L38" s="20"/>
      <c r="M38" s="20"/>
      <c r="N38" s="20"/>
      <c r="O38" s="20"/>
      <c r="P38" s="20"/>
      <c r="Q38" s="20"/>
    </row>
    <row r="39" spans="1:50" x14ac:dyDescent="0.2">
      <c r="C39" s="20" t="s">
        <v>1558</v>
      </c>
      <c r="D39" s="130"/>
      <c r="F39" s="219"/>
      <c r="H39" s="130"/>
      <c r="I39" s="130"/>
      <c r="J39" s="7"/>
      <c r="K39" s="130"/>
      <c r="L39" s="130"/>
      <c r="M39" s="130"/>
      <c r="N39" s="130"/>
      <c r="O39" s="130"/>
      <c r="P39" s="130"/>
      <c r="Q39" s="130"/>
    </row>
    <row r="40" spans="1:50" x14ac:dyDescent="0.2">
      <c r="C40" s="20" t="s">
        <v>1556</v>
      </c>
      <c r="D40" s="20"/>
      <c r="F40" s="23"/>
      <c r="H40" s="20"/>
      <c r="I40" s="20"/>
      <c r="J40" s="7"/>
      <c r="K40" s="20"/>
      <c r="L40" s="20"/>
      <c r="M40" s="20"/>
      <c r="N40" s="20"/>
      <c r="O40" s="20"/>
      <c r="P40" s="20"/>
      <c r="Q40" s="20"/>
    </row>
    <row r="41" spans="1:50" x14ac:dyDescent="0.2">
      <c r="C41" s="20" t="s">
        <v>1557</v>
      </c>
      <c r="D41" s="20"/>
      <c r="F41" s="23"/>
      <c r="H41" s="20"/>
      <c r="I41" s="20"/>
      <c r="J41" s="7"/>
      <c r="K41" s="20"/>
      <c r="L41" s="20"/>
      <c r="M41" s="20"/>
      <c r="N41" s="20"/>
      <c r="O41" s="20"/>
      <c r="P41" s="20"/>
      <c r="Q41" s="20"/>
    </row>
    <row r="43" spans="1:50" x14ac:dyDescent="0.2">
      <c r="F43" s="1" t="s">
        <v>185</v>
      </c>
      <c r="H43" s="130">
        <f>SUM(H6:H8)</f>
        <v>28</v>
      </c>
      <c r="I43" s="130">
        <f t="shared" ref="I43:Q43" si="0">SUM(I6:I8)</f>
        <v>0</v>
      </c>
      <c r="J43" s="130">
        <f t="shared" si="0"/>
        <v>0</v>
      </c>
      <c r="K43" s="130">
        <f t="shared" si="0"/>
        <v>0</v>
      </c>
      <c r="L43" s="130">
        <f t="shared" si="0"/>
        <v>0</v>
      </c>
      <c r="M43" s="130">
        <f t="shared" si="0"/>
        <v>0</v>
      </c>
      <c r="N43" s="130">
        <f t="shared" si="0"/>
        <v>0</v>
      </c>
      <c r="O43" s="130">
        <f t="shared" si="0"/>
        <v>0</v>
      </c>
      <c r="P43" s="130">
        <f t="shared" si="0"/>
        <v>28</v>
      </c>
      <c r="Q43" s="130">
        <f t="shared" si="0"/>
        <v>0</v>
      </c>
    </row>
    <row r="44" spans="1:50" x14ac:dyDescent="0.2">
      <c r="F44" s="1" t="s">
        <v>1603</v>
      </c>
      <c r="H44" s="130">
        <f>SUM(H10:H30)</f>
        <v>422</v>
      </c>
      <c r="I44" s="130">
        <f t="shared" ref="I44:Q44" si="1">SUM(I10:I30)</f>
        <v>800</v>
      </c>
      <c r="J44" s="130">
        <f t="shared" si="1"/>
        <v>0</v>
      </c>
      <c r="K44" s="130">
        <f t="shared" si="1"/>
        <v>0</v>
      </c>
      <c r="L44" s="130">
        <f t="shared" si="1"/>
        <v>0</v>
      </c>
      <c r="M44" s="130">
        <f t="shared" si="1"/>
        <v>0</v>
      </c>
      <c r="N44" s="130">
        <f t="shared" si="1"/>
        <v>0</v>
      </c>
      <c r="O44" s="130">
        <f t="shared" si="1"/>
        <v>0</v>
      </c>
      <c r="P44" s="130">
        <f t="shared" si="1"/>
        <v>429</v>
      </c>
      <c r="Q44" s="130">
        <f t="shared" si="1"/>
        <v>808</v>
      </c>
    </row>
    <row r="45" spans="1:50" x14ac:dyDescent="0.2">
      <c r="F45" s="57" t="s">
        <v>1604</v>
      </c>
      <c r="H45" s="130">
        <f>+H31</f>
        <v>20</v>
      </c>
      <c r="I45" s="130">
        <f t="shared" ref="I45:Q45" si="2">+I31</f>
        <v>23</v>
      </c>
      <c r="J45" s="130">
        <f t="shared" si="2"/>
        <v>0</v>
      </c>
      <c r="K45" s="130">
        <f t="shared" si="2"/>
        <v>0</v>
      </c>
      <c r="L45" s="130">
        <f t="shared" si="2"/>
        <v>3</v>
      </c>
      <c r="M45" s="130">
        <f t="shared" si="2"/>
        <v>0</v>
      </c>
      <c r="N45" s="130">
        <f t="shared" si="2"/>
        <v>0</v>
      </c>
      <c r="O45" s="130">
        <f t="shared" si="2"/>
        <v>5</v>
      </c>
      <c r="P45" s="130">
        <f t="shared" si="2"/>
        <v>20</v>
      </c>
      <c r="Q45" s="130">
        <f t="shared" si="2"/>
        <v>23</v>
      </c>
    </row>
    <row r="46" spans="1:50" x14ac:dyDescent="0.2">
      <c r="F46" s="57" t="s">
        <v>1605</v>
      </c>
      <c r="H46" s="130">
        <f>+H34</f>
        <v>17</v>
      </c>
      <c r="I46" s="130">
        <f t="shared" ref="I46:Q46" si="3">+I34</f>
        <v>20</v>
      </c>
      <c r="J46" s="130">
        <f t="shared" si="3"/>
        <v>0</v>
      </c>
      <c r="K46" s="130">
        <f t="shared" si="3"/>
        <v>0</v>
      </c>
      <c r="L46" s="130">
        <f t="shared" si="3"/>
        <v>0</v>
      </c>
      <c r="M46" s="130">
        <f t="shared" si="3"/>
        <v>0</v>
      </c>
      <c r="N46" s="130">
        <f t="shared" si="3"/>
        <v>0</v>
      </c>
      <c r="O46" s="130">
        <f t="shared" si="3"/>
        <v>6</v>
      </c>
      <c r="P46" s="130">
        <f t="shared" si="3"/>
        <v>17</v>
      </c>
      <c r="Q46" s="130">
        <f t="shared" si="3"/>
        <v>20</v>
      </c>
    </row>
    <row r="47" spans="1:50" x14ac:dyDescent="0.2">
      <c r="F47" s="57" t="s">
        <v>1606</v>
      </c>
      <c r="H47" s="235">
        <f>+H33</f>
        <v>6</v>
      </c>
      <c r="I47" s="235">
        <f t="shared" ref="I47:Q47" si="4">+I33</f>
        <v>5</v>
      </c>
      <c r="J47" s="235">
        <f t="shared" si="4"/>
        <v>0</v>
      </c>
      <c r="K47" s="235">
        <f t="shared" si="4"/>
        <v>0</v>
      </c>
      <c r="L47" s="235">
        <f t="shared" si="4"/>
        <v>1</v>
      </c>
      <c r="M47" s="235">
        <f t="shared" si="4"/>
        <v>0</v>
      </c>
      <c r="N47" s="235">
        <f t="shared" si="4"/>
        <v>0</v>
      </c>
      <c r="O47" s="235">
        <f t="shared" si="4"/>
        <v>1</v>
      </c>
      <c r="P47" s="235">
        <f t="shared" si="4"/>
        <v>6</v>
      </c>
      <c r="Q47" s="235">
        <f t="shared" si="4"/>
        <v>5</v>
      </c>
    </row>
    <row r="48" spans="1:50" x14ac:dyDescent="0.2">
      <c r="F48" s="1" t="s">
        <v>1442</v>
      </c>
      <c r="H48" s="130">
        <f>SUM(H36)</f>
        <v>0</v>
      </c>
      <c r="I48" s="130">
        <f t="shared" ref="I48:Q48" si="5">SUM(I36)</f>
        <v>0</v>
      </c>
      <c r="J48" s="130">
        <f t="shared" si="5"/>
        <v>0</v>
      </c>
      <c r="K48" s="130">
        <f t="shared" si="5"/>
        <v>0</v>
      </c>
      <c r="L48" s="130">
        <f t="shared" si="5"/>
        <v>0</v>
      </c>
      <c r="M48" s="130">
        <f t="shared" si="5"/>
        <v>0</v>
      </c>
      <c r="N48" s="130">
        <f t="shared" si="5"/>
        <v>0</v>
      </c>
      <c r="O48" s="130">
        <f t="shared" si="5"/>
        <v>0</v>
      </c>
      <c r="P48" s="130">
        <f t="shared" si="5"/>
        <v>0</v>
      </c>
      <c r="Q48" s="130">
        <f t="shared" si="5"/>
        <v>0</v>
      </c>
    </row>
  </sheetData>
  <sortState xmlns:xlrd2="http://schemas.microsoft.com/office/spreadsheetml/2017/richdata2" ref="B30:C31">
    <sortCondition ref="B30:B31"/>
  </sortState>
  <mergeCells count="28">
    <mergeCell ref="AF4:AH4"/>
    <mergeCell ref="AI4:AK4"/>
    <mergeCell ref="AO1:AX1"/>
    <mergeCell ref="AO2:AP2"/>
    <mergeCell ref="AQ2:AV2"/>
    <mergeCell ref="AW2:AX2"/>
    <mergeCell ref="AQ4:AS4"/>
    <mergeCell ref="AT4:AV4"/>
    <mergeCell ref="AD1:AM1"/>
    <mergeCell ref="AD2:AE2"/>
    <mergeCell ref="AF2:AK2"/>
    <mergeCell ref="AL2:AM2"/>
    <mergeCell ref="A29:A31"/>
    <mergeCell ref="A6:A8"/>
    <mergeCell ref="A10:A27"/>
    <mergeCell ref="H1:Q1"/>
    <mergeCell ref="S1:AB1"/>
    <mergeCell ref="J4:L4"/>
    <mergeCell ref="M4:O4"/>
    <mergeCell ref="U4:W4"/>
    <mergeCell ref="X4:Z4"/>
    <mergeCell ref="U2:Z2"/>
    <mergeCell ref="AA2:AB2"/>
    <mergeCell ref="F2:F3"/>
    <mergeCell ref="H2:I2"/>
    <mergeCell ref="J2:O2"/>
    <mergeCell ref="P2:Q2"/>
    <mergeCell ref="S2:T2"/>
  </mergeCells>
  <pageMargins left="0.43307086614173229" right="0.31496062992125984" top="0.31" bottom="0.2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J56"/>
  <sheetViews>
    <sheetView workbookViewId="0">
      <pane ySplit="1" topLeftCell="A2" activePane="bottomLeft" state="frozen"/>
      <selection pane="bottomLeft" activeCell="U49" sqref="U49"/>
    </sheetView>
  </sheetViews>
  <sheetFormatPr baseColWidth="10" defaultColWidth="3.125" defaultRowHeight="12.75" x14ac:dyDescent="0.2"/>
  <cols>
    <col min="1" max="1" width="17.25" style="1" bestFit="1" customWidth="1"/>
    <col min="2" max="2" width="8.375" style="24" bestFit="1" customWidth="1"/>
    <col min="3" max="3" width="7.375" style="25" bestFit="1" customWidth="1"/>
    <col min="4" max="4" width="14.875" style="26" bestFit="1" customWidth="1"/>
    <col min="5" max="5" width="3.75" style="27" bestFit="1" customWidth="1"/>
    <col min="6" max="6" width="15.75" style="24" bestFit="1" customWidth="1"/>
    <col min="7" max="7" width="8.625" style="24" bestFit="1" customWidth="1"/>
    <col min="8" max="8" width="19.125" style="54" bestFit="1" customWidth="1"/>
    <col min="9" max="9" width="15.75" style="19" customWidth="1"/>
    <col min="10" max="16384" width="3.125" style="1"/>
  </cols>
  <sheetData>
    <row r="1" spans="1:9" ht="26.25" x14ac:dyDescent="0.2">
      <c r="A1" s="276" t="s">
        <v>186</v>
      </c>
      <c r="B1" s="276"/>
      <c r="C1" s="276"/>
      <c r="D1" s="276"/>
      <c r="E1" s="276"/>
      <c r="F1" s="276"/>
      <c r="G1" s="276"/>
      <c r="H1" s="276"/>
      <c r="I1" s="276"/>
    </row>
    <row r="2" spans="1:9" x14ac:dyDescent="0.2">
      <c r="B2" s="1"/>
      <c r="C2" s="1"/>
      <c r="D2" s="1"/>
      <c r="E2" s="8"/>
      <c r="F2" s="1"/>
      <c r="G2" s="1"/>
      <c r="H2" s="3"/>
    </row>
    <row r="3" spans="1:9" x14ac:dyDescent="0.2">
      <c r="A3" s="55" t="s">
        <v>7</v>
      </c>
      <c r="B3" s="55" t="s">
        <v>5</v>
      </c>
      <c r="C3" s="43" t="s">
        <v>0</v>
      </c>
      <c r="D3" s="56" t="s">
        <v>3</v>
      </c>
      <c r="E3" s="39"/>
      <c r="F3" s="34"/>
      <c r="G3" s="34"/>
      <c r="H3" s="33"/>
      <c r="I3" s="35"/>
    </row>
    <row r="4" spans="1:9" x14ac:dyDescent="0.2">
      <c r="A4" s="55" t="s">
        <v>7</v>
      </c>
      <c r="B4" s="55" t="s">
        <v>5</v>
      </c>
      <c r="C4" s="59" t="s">
        <v>0</v>
      </c>
      <c r="D4" s="56" t="s">
        <v>3</v>
      </c>
      <c r="E4" s="73"/>
      <c r="F4" s="34"/>
      <c r="G4" s="34"/>
      <c r="H4" s="33"/>
      <c r="I4" s="35"/>
    </row>
    <row r="5" spans="1:9" x14ac:dyDescent="0.2">
      <c r="A5" s="55" t="s">
        <v>7</v>
      </c>
      <c r="B5" s="55" t="s">
        <v>5</v>
      </c>
      <c r="C5" s="59" t="s">
        <v>0</v>
      </c>
      <c r="D5" s="56" t="s">
        <v>3</v>
      </c>
      <c r="E5" s="119"/>
      <c r="F5" s="34"/>
      <c r="G5" s="34"/>
      <c r="H5" s="33"/>
      <c r="I5" s="35"/>
    </row>
    <row r="6" spans="1:9" x14ac:dyDescent="0.2">
      <c r="A6" s="55" t="s">
        <v>7</v>
      </c>
      <c r="B6" s="55" t="s">
        <v>5</v>
      </c>
      <c r="C6" s="59" t="s">
        <v>0</v>
      </c>
      <c r="D6" s="56" t="s">
        <v>3</v>
      </c>
      <c r="E6" s="119"/>
      <c r="F6" s="34"/>
      <c r="G6" s="34"/>
      <c r="H6" s="33"/>
      <c r="I6" s="35"/>
    </row>
    <row r="7" spans="1:9" x14ac:dyDescent="0.2">
      <c r="A7" s="286" t="s">
        <v>7</v>
      </c>
      <c r="B7" s="286" t="s">
        <v>5</v>
      </c>
      <c r="C7" s="292" t="s">
        <v>0</v>
      </c>
      <c r="D7" s="291" t="s">
        <v>47</v>
      </c>
      <c r="E7" s="293"/>
      <c r="F7" s="34"/>
      <c r="G7" s="34"/>
      <c r="H7" s="33"/>
      <c r="I7" s="35"/>
    </row>
    <row r="8" spans="1:9" x14ac:dyDescent="0.2">
      <c r="A8" s="287"/>
      <c r="B8" s="288"/>
      <c r="C8" s="288"/>
      <c r="D8" s="288"/>
      <c r="E8" s="294"/>
      <c r="F8" s="34"/>
      <c r="G8" s="34"/>
      <c r="H8" s="33"/>
      <c r="I8" s="35"/>
    </row>
    <row r="9" spans="1:9" x14ac:dyDescent="0.2">
      <c r="A9" s="286" t="s">
        <v>7</v>
      </c>
      <c r="B9" s="286" t="s">
        <v>5</v>
      </c>
      <c r="C9" s="292" t="s">
        <v>0</v>
      </c>
      <c r="D9" s="291" t="s">
        <v>47</v>
      </c>
      <c r="E9" s="293"/>
      <c r="F9" s="81"/>
      <c r="G9" s="81"/>
      <c r="H9" s="45"/>
      <c r="I9" s="46"/>
    </row>
    <row r="10" spans="1:9" x14ac:dyDescent="0.2">
      <c r="A10" s="287"/>
      <c r="B10" s="288"/>
      <c r="C10" s="288"/>
      <c r="D10" s="288"/>
      <c r="E10" s="294"/>
      <c r="F10" s="81"/>
      <c r="G10" s="81"/>
      <c r="H10" s="45"/>
      <c r="I10" s="46"/>
    </row>
    <row r="11" spans="1:9" x14ac:dyDescent="0.2">
      <c r="A11" s="286" t="s">
        <v>7</v>
      </c>
      <c r="B11" s="286" t="s">
        <v>5</v>
      </c>
      <c r="C11" s="292" t="s">
        <v>0</v>
      </c>
      <c r="D11" s="291" t="s">
        <v>47</v>
      </c>
      <c r="E11" s="293"/>
      <c r="F11" s="81"/>
      <c r="G11" s="81"/>
      <c r="H11" s="45"/>
      <c r="I11" s="46"/>
    </row>
    <row r="12" spans="1:9" x14ac:dyDescent="0.2">
      <c r="A12" s="287"/>
      <c r="B12" s="288"/>
      <c r="C12" s="288"/>
      <c r="D12" s="288"/>
      <c r="E12" s="294"/>
      <c r="F12" s="34"/>
      <c r="G12" s="34"/>
      <c r="H12" s="33"/>
      <c r="I12" s="35"/>
    </row>
    <row r="13" spans="1:9" x14ac:dyDescent="0.2">
      <c r="A13" s="286" t="s">
        <v>7</v>
      </c>
      <c r="B13" s="286" t="s">
        <v>5</v>
      </c>
      <c r="C13" s="292" t="s">
        <v>0</v>
      </c>
      <c r="D13" s="291" t="s">
        <v>47</v>
      </c>
      <c r="E13" s="293"/>
      <c r="F13" s="81"/>
      <c r="G13" s="81"/>
      <c r="H13" s="45"/>
      <c r="I13" s="46"/>
    </row>
    <row r="14" spans="1:9" x14ac:dyDescent="0.2">
      <c r="A14" s="287"/>
      <c r="B14" s="288"/>
      <c r="C14" s="288"/>
      <c r="D14" s="288"/>
      <c r="E14" s="294"/>
      <c r="F14" s="81"/>
      <c r="G14" s="81"/>
      <c r="H14" s="45"/>
      <c r="I14" s="46"/>
    </row>
    <row r="15" spans="1:9" x14ac:dyDescent="0.2">
      <c r="A15" s="55" t="s">
        <v>7</v>
      </c>
      <c r="B15" s="55" t="s">
        <v>5</v>
      </c>
      <c r="C15" s="71" t="s">
        <v>1</v>
      </c>
      <c r="D15" s="56" t="s">
        <v>3</v>
      </c>
      <c r="E15" s="72"/>
      <c r="F15" s="36"/>
      <c r="G15" s="36"/>
      <c r="H15" s="33"/>
      <c r="I15" s="35"/>
    </row>
    <row r="16" spans="1:9" x14ac:dyDescent="0.2">
      <c r="A16" s="55" t="s">
        <v>7</v>
      </c>
      <c r="B16" s="55" t="s">
        <v>5</v>
      </c>
      <c r="C16" s="71" t="s">
        <v>1</v>
      </c>
      <c r="D16" s="56" t="s">
        <v>3</v>
      </c>
      <c r="E16" s="72"/>
      <c r="F16" s="36"/>
      <c r="G16" s="36"/>
      <c r="H16" s="33"/>
      <c r="I16" s="35"/>
    </row>
    <row r="17" spans="1:9" x14ac:dyDescent="0.2">
      <c r="A17" s="55" t="s">
        <v>7</v>
      </c>
      <c r="B17" s="55" t="s">
        <v>5</v>
      </c>
      <c r="C17" s="71" t="s">
        <v>1</v>
      </c>
      <c r="D17" s="56" t="s">
        <v>3</v>
      </c>
      <c r="E17" s="72"/>
      <c r="F17" s="36"/>
      <c r="G17" s="36"/>
      <c r="H17" s="33"/>
      <c r="I17" s="35"/>
    </row>
    <row r="18" spans="1:9" x14ac:dyDescent="0.2">
      <c r="A18" s="55" t="s">
        <v>7</v>
      </c>
      <c r="B18" s="55" t="s">
        <v>5</v>
      </c>
      <c r="C18" s="71" t="s">
        <v>1</v>
      </c>
      <c r="D18" s="56" t="s">
        <v>3</v>
      </c>
      <c r="E18" s="72"/>
      <c r="F18" s="36"/>
      <c r="G18" s="36"/>
      <c r="H18" s="33"/>
      <c r="I18" s="35"/>
    </row>
    <row r="19" spans="1:9" x14ac:dyDescent="0.2">
      <c r="A19" s="286" t="s">
        <v>7</v>
      </c>
      <c r="B19" s="286" t="s">
        <v>5</v>
      </c>
      <c r="C19" s="289" t="s">
        <v>2</v>
      </c>
      <c r="D19" s="291" t="s">
        <v>47</v>
      </c>
      <c r="E19" s="284"/>
      <c r="F19" s="81"/>
      <c r="G19" s="81"/>
      <c r="H19" s="45"/>
      <c r="I19" s="46"/>
    </row>
    <row r="20" spans="1:9" x14ac:dyDescent="0.2">
      <c r="A20" s="287"/>
      <c r="B20" s="288"/>
      <c r="C20" s="290"/>
      <c r="D20" s="288"/>
      <c r="E20" s="285"/>
      <c r="F20" s="36"/>
      <c r="G20" s="36"/>
      <c r="H20" s="33"/>
      <c r="I20" s="35"/>
    </row>
    <row r="21" spans="1:9" x14ac:dyDescent="0.2">
      <c r="A21" s="286" t="s">
        <v>7</v>
      </c>
      <c r="B21" s="286" t="s">
        <v>5</v>
      </c>
      <c r="C21" s="289" t="s">
        <v>2</v>
      </c>
      <c r="D21" s="291" t="s">
        <v>47</v>
      </c>
      <c r="E21" s="284"/>
      <c r="F21" s="34"/>
      <c r="G21" s="34"/>
      <c r="H21" s="33"/>
      <c r="I21" s="35"/>
    </row>
    <row r="22" spans="1:9" x14ac:dyDescent="0.2">
      <c r="A22" s="287"/>
      <c r="B22" s="288"/>
      <c r="C22" s="290"/>
      <c r="D22" s="288"/>
      <c r="E22" s="285"/>
      <c r="F22" s="36"/>
      <c r="G22" s="36"/>
      <c r="H22" s="33"/>
      <c r="I22" s="35"/>
    </row>
    <row r="23" spans="1:9" x14ac:dyDescent="0.2">
      <c r="A23" s="286" t="s">
        <v>7</v>
      </c>
      <c r="B23" s="286" t="s">
        <v>5</v>
      </c>
      <c r="C23" s="289" t="s">
        <v>2</v>
      </c>
      <c r="D23" s="291" t="s">
        <v>47</v>
      </c>
      <c r="E23" s="284"/>
      <c r="F23" s="81"/>
      <c r="G23" s="81"/>
      <c r="H23" s="45"/>
      <c r="I23" s="46"/>
    </row>
    <row r="24" spans="1:9" x14ac:dyDescent="0.2">
      <c r="A24" s="287"/>
      <c r="B24" s="288"/>
      <c r="C24" s="290"/>
      <c r="D24" s="288"/>
      <c r="E24" s="285"/>
      <c r="F24" s="36"/>
      <c r="G24" s="36"/>
      <c r="H24" s="33"/>
      <c r="I24" s="35"/>
    </row>
    <row r="25" spans="1:9" x14ac:dyDescent="0.2">
      <c r="A25" s="279" t="s">
        <v>7</v>
      </c>
      <c r="B25" s="279" t="s">
        <v>5</v>
      </c>
      <c r="C25" s="281" t="s">
        <v>2</v>
      </c>
      <c r="D25" s="282" t="s">
        <v>32</v>
      </c>
      <c r="E25" s="278"/>
      <c r="F25" s="34"/>
      <c r="G25" s="34"/>
      <c r="H25" s="33"/>
      <c r="I25" s="35"/>
    </row>
    <row r="26" spans="1:9" x14ac:dyDescent="0.2">
      <c r="A26" s="279"/>
      <c r="B26" s="280"/>
      <c r="C26" s="280"/>
      <c r="D26" s="280"/>
      <c r="E26" s="283"/>
      <c r="F26" s="34"/>
      <c r="G26" s="34"/>
      <c r="H26" s="33"/>
      <c r="I26" s="35"/>
    </row>
    <row r="27" spans="1:9" x14ac:dyDescent="0.2">
      <c r="A27" s="279"/>
      <c r="B27" s="280"/>
      <c r="C27" s="280"/>
      <c r="D27" s="280"/>
      <c r="E27" s="283"/>
      <c r="F27" s="34"/>
      <c r="G27" s="34"/>
      <c r="H27" s="33"/>
      <c r="I27" s="35"/>
    </row>
    <row r="28" spans="1:9" x14ac:dyDescent="0.2">
      <c r="A28" s="279"/>
      <c r="B28" s="280"/>
      <c r="C28" s="280"/>
      <c r="D28" s="280"/>
      <c r="E28" s="283"/>
      <c r="F28" s="34"/>
      <c r="G28" s="34"/>
      <c r="H28" s="33"/>
      <c r="I28" s="35"/>
    </row>
    <row r="29" spans="1:9" x14ac:dyDescent="0.2">
      <c r="A29" s="279"/>
      <c r="B29" s="280"/>
      <c r="C29" s="280"/>
      <c r="D29" s="280"/>
      <c r="E29" s="283"/>
      <c r="F29" s="36"/>
      <c r="G29" s="36"/>
      <c r="H29" s="33"/>
      <c r="I29" s="35"/>
    </row>
    <row r="30" spans="1:9" x14ac:dyDescent="0.2">
      <c r="A30" s="279"/>
      <c r="B30" s="280"/>
      <c r="C30" s="280"/>
      <c r="D30" s="280"/>
      <c r="E30" s="283"/>
      <c r="F30" s="36"/>
      <c r="G30" s="36"/>
      <c r="H30" s="33"/>
      <c r="I30" s="35"/>
    </row>
    <row r="31" spans="1:9" x14ac:dyDescent="0.2">
      <c r="A31" s="279"/>
      <c r="B31" s="280"/>
      <c r="C31" s="280"/>
      <c r="D31" s="280"/>
      <c r="E31" s="283"/>
      <c r="F31" s="36"/>
      <c r="G31" s="36"/>
      <c r="H31" s="33"/>
      <c r="I31" s="35"/>
    </row>
    <row r="32" spans="1:9" x14ac:dyDescent="0.2">
      <c r="A32" s="57"/>
      <c r="B32" s="57"/>
      <c r="C32" s="57"/>
      <c r="D32" s="57"/>
      <c r="E32" s="57"/>
      <c r="F32" s="57"/>
      <c r="G32" s="57"/>
      <c r="H32" s="85"/>
      <c r="I32" s="84"/>
    </row>
    <row r="33" spans="1:9" x14ac:dyDescent="0.2">
      <c r="A33" s="279" t="s">
        <v>7</v>
      </c>
      <c r="B33" s="279" t="s">
        <v>5</v>
      </c>
      <c r="C33" s="281" t="s">
        <v>2</v>
      </c>
      <c r="D33" s="282" t="s">
        <v>30</v>
      </c>
      <c r="E33" s="277">
        <v>1</v>
      </c>
      <c r="F33" s="36"/>
      <c r="G33" s="36"/>
      <c r="H33" s="33"/>
      <c r="I33" s="35"/>
    </row>
    <row r="34" spans="1:9" x14ac:dyDescent="0.2">
      <c r="A34" s="279"/>
      <c r="B34" s="280"/>
      <c r="C34" s="280"/>
      <c r="D34" s="280"/>
      <c r="E34" s="277"/>
      <c r="F34" s="36"/>
      <c r="G34" s="36"/>
      <c r="H34" s="33"/>
      <c r="I34" s="35"/>
    </row>
    <row r="35" spans="1:9" x14ac:dyDescent="0.2">
      <c r="A35" s="279"/>
      <c r="B35" s="280"/>
      <c r="C35" s="280"/>
      <c r="D35" s="280"/>
      <c r="E35" s="277"/>
      <c r="F35" s="60"/>
      <c r="G35" s="36"/>
      <c r="H35" s="33"/>
      <c r="I35" s="35"/>
    </row>
    <row r="36" spans="1:9" x14ac:dyDescent="0.2">
      <c r="A36" s="279"/>
      <c r="B36" s="280"/>
      <c r="C36" s="280"/>
      <c r="D36" s="280"/>
      <c r="E36" s="277"/>
      <c r="F36" s="34"/>
      <c r="G36" s="34"/>
      <c r="H36" s="33"/>
      <c r="I36" s="35"/>
    </row>
    <row r="37" spans="1:9" x14ac:dyDescent="0.2">
      <c r="A37" s="279"/>
      <c r="B37" s="280"/>
      <c r="C37" s="280"/>
      <c r="D37" s="280"/>
      <c r="E37" s="277"/>
      <c r="F37" s="34"/>
      <c r="G37" s="34"/>
      <c r="H37" s="33"/>
      <c r="I37" s="35"/>
    </row>
    <row r="38" spans="1:9" x14ac:dyDescent="0.2">
      <c r="A38" s="279"/>
      <c r="B38" s="280"/>
      <c r="C38" s="280"/>
      <c r="D38" s="280"/>
      <c r="E38" s="277"/>
      <c r="F38" s="34"/>
      <c r="G38" s="34"/>
      <c r="H38" s="33"/>
      <c r="I38" s="35"/>
    </row>
    <row r="39" spans="1:9" x14ac:dyDescent="0.2">
      <c r="A39" s="279"/>
      <c r="B39" s="280"/>
      <c r="C39" s="280"/>
      <c r="D39" s="280"/>
      <c r="E39" s="277"/>
      <c r="F39" s="34"/>
      <c r="G39" s="34"/>
      <c r="H39" s="33"/>
      <c r="I39" s="35"/>
    </row>
    <row r="40" spans="1:9" x14ac:dyDescent="0.2">
      <c r="A40" s="279" t="s">
        <v>7</v>
      </c>
      <c r="B40" s="279" t="s">
        <v>5</v>
      </c>
      <c r="C40" s="281" t="s">
        <v>2</v>
      </c>
      <c r="D40" s="282" t="s">
        <v>30</v>
      </c>
      <c r="E40" s="278">
        <v>3</v>
      </c>
      <c r="F40" s="36"/>
      <c r="G40" s="36"/>
      <c r="H40" s="33"/>
      <c r="I40" s="35"/>
    </row>
    <row r="41" spans="1:9" x14ac:dyDescent="0.2">
      <c r="A41" s="279"/>
      <c r="B41" s="280"/>
      <c r="C41" s="280"/>
      <c r="D41" s="280"/>
      <c r="E41" s="278"/>
      <c r="F41" s="36"/>
      <c r="G41" s="36"/>
      <c r="H41" s="33"/>
      <c r="I41" s="35"/>
    </row>
    <row r="42" spans="1:9" x14ac:dyDescent="0.2">
      <c r="A42" s="279"/>
      <c r="B42" s="280"/>
      <c r="C42" s="280"/>
      <c r="D42" s="280"/>
      <c r="E42" s="278"/>
      <c r="F42" s="36"/>
      <c r="G42" s="36"/>
      <c r="H42" s="33"/>
      <c r="I42" s="35"/>
    </row>
    <row r="43" spans="1:9" x14ac:dyDescent="0.2">
      <c r="A43" s="279"/>
      <c r="B43" s="280"/>
      <c r="C43" s="280"/>
      <c r="D43" s="280"/>
      <c r="E43" s="278"/>
      <c r="F43" s="34"/>
      <c r="G43" s="34"/>
      <c r="H43" s="33"/>
      <c r="I43" s="35"/>
    </row>
    <row r="44" spans="1:9" x14ac:dyDescent="0.2">
      <c r="A44" s="279"/>
      <c r="B44" s="280"/>
      <c r="C44" s="280"/>
      <c r="D44" s="280"/>
      <c r="E44" s="278"/>
      <c r="F44" s="34"/>
      <c r="G44" s="34"/>
      <c r="H44" s="33"/>
      <c r="I44" s="35"/>
    </row>
    <row r="45" spans="1:9" x14ac:dyDescent="0.2">
      <c r="A45" s="279"/>
      <c r="B45" s="280"/>
      <c r="C45" s="280"/>
      <c r="D45" s="280"/>
      <c r="E45" s="278"/>
      <c r="F45" s="93"/>
      <c r="G45" s="93"/>
      <c r="H45" s="91"/>
      <c r="I45" s="89"/>
    </row>
    <row r="46" spans="1:9" x14ac:dyDescent="0.2">
      <c r="A46" s="279" t="s">
        <v>7</v>
      </c>
      <c r="B46" s="279" t="s">
        <v>5</v>
      </c>
      <c r="C46" s="281" t="s">
        <v>2</v>
      </c>
      <c r="D46" s="282" t="s">
        <v>30</v>
      </c>
      <c r="E46" s="278">
        <v>9</v>
      </c>
      <c r="F46" s="36"/>
      <c r="G46" s="36"/>
      <c r="H46" s="33"/>
      <c r="I46" s="35"/>
    </row>
    <row r="47" spans="1:9" x14ac:dyDescent="0.2">
      <c r="A47" s="279"/>
      <c r="B47" s="280"/>
      <c r="C47" s="280"/>
      <c r="D47" s="280"/>
      <c r="E47" s="278"/>
      <c r="F47" s="36"/>
      <c r="G47" s="36"/>
      <c r="H47" s="33"/>
      <c r="I47" s="35"/>
    </row>
    <row r="48" spans="1:9" x14ac:dyDescent="0.2">
      <c r="A48" s="279"/>
      <c r="B48" s="280"/>
      <c r="C48" s="280"/>
      <c r="D48" s="280"/>
      <c r="E48" s="278"/>
      <c r="F48" s="36"/>
      <c r="G48" s="36"/>
      <c r="H48" s="33"/>
      <c r="I48" s="35"/>
    </row>
    <row r="49" spans="1:10" x14ac:dyDescent="0.2">
      <c r="A49" s="279"/>
      <c r="B49" s="280"/>
      <c r="C49" s="280"/>
      <c r="D49" s="280"/>
      <c r="E49" s="278"/>
      <c r="F49" s="36"/>
      <c r="G49" s="36"/>
      <c r="H49" s="91"/>
      <c r="I49" s="35"/>
    </row>
    <row r="50" spans="1:10" x14ac:dyDescent="0.2">
      <c r="A50" s="279"/>
      <c r="B50" s="280"/>
      <c r="C50" s="280"/>
      <c r="D50" s="280"/>
      <c r="E50" s="278"/>
      <c r="F50" s="34"/>
      <c r="G50" s="34"/>
      <c r="H50" s="33"/>
      <c r="I50" s="35"/>
    </row>
    <row r="51" spans="1:10" x14ac:dyDescent="0.2">
      <c r="A51" s="279"/>
      <c r="B51" s="280"/>
      <c r="C51" s="280"/>
      <c r="D51" s="280"/>
      <c r="E51" s="278"/>
      <c r="F51" s="34"/>
      <c r="G51" s="34"/>
      <c r="H51" s="33"/>
      <c r="I51" s="35"/>
    </row>
    <row r="52" spans="1:10" x14ac:dyDescent="0.2">
      <c r="A52" s="279"/>
      <c r="B52" s="280"/>
      <c r="C52" s="280"/>
      <c r="D52" s="280"/>
      <c r="E52" s="278"/>
      <c r="F52" s="34"/>
      <c r="G52" s="34"/>
      <c r="H52" s="33"/>
      <c r="I52" s="35"/>
    </row>
    <row r="53" spans="1:10" x14ac:dyDescent="0.2">
      <c r="F53" s="1"/>
      <c r="G53" s="1"/>
      <c r="H53" s="1"/>
      <c r="I53" s="1"/>
    </row>
    <row r="54" spans="1:10" x14ac:dyDescent="0.2">
      <c r="F54" s="1"/>
      <c r="G54" s="1"/>
      <c r="H54" s="1"/>
      <c r="I54" s="1"/>
    </row>
    <row r="56" spans="1:10" x14ac:dyDescent="0.2">
      <c r="F56" s="120"/>
      <c r="G56" s="120"/>
      <c r="H56" s="120"/>
      <c r="I56" s="120"/>
      <c r="J56" s="120"/>
    </row>
  </sheetData>
  <sortState xmlns:xlrd2="http://schemas.microsoft.com/office/spreadsheetml/2017/richdata2" ref="E15:J18">
    <sortCondition ref="E15:E18"/>
  </sortState>
  <mergeCells count="56">
    <mergeCell ref="E7:E8"/>
    <mergeCell ref="E13:E14"/>
    <mergeCell ref="E9:E10"/>
    <mergeCell ref="E11:E12"/>
    <mergeCell ref="A7:A8"/>
    <mergeCell ref="B7:B8"/>
    <mergeCell ref="C7:C8"/>
    <mergeCell ref="D7:D8"/>
    <mergeCell ref="A13:A14"/>
    <mergeCell ref="B13:B14"/>
    <mergeCell ref="C13:C14"/>
    <mergeCell ref="D13:D14"/>
    <mergeCell ref="A11:A12"/>
    <mergeCell ref="B11:B12"/>
    <mergeCell ref="C11:C12"/>
    <mergeCell ref="D11:D12"/>
    <mergeCell ref="A9:A10"/>
    <mergeCell ref="B9:B10"/>
    <mergeCell ref="C9:C10"/>
    <mergeCell ref="D9:D10"/>
    <mergeCell ref="A19:A20"/>
    <mergeCell ref="B19:B20"/>
    <mergeCell ref="C19:C20"/>
    <mergeCell ref="D19:D20"/>
    <mergeCell ref="E19:E20"/>
    <mergeCell ref="A23:A24"/>
    <mergeCell ref="B23:B24"/>
    <mergeCell ref="C23:C24"/>
    <mergeCell ref="D23:D24"/>
    <mergeCell ref="E23:E24"/>
    <mergeCell ref="A21:A22"/>
    <mergeCell ref="B21:B22"/>
    <mergeCell ref="D21:D22"/>
    <mergeCell ref="E21:E22"/>
    <mergeCell ref="C21:C22"/>
    <mergeCell ref="A25:A31"/>
    <mergeCell ref="B25:B31"/>
    <mergeCell ref="C25:C31"/>
    <mergeCell ref="D25:D31"/>
    <mergeCell ref="E25:E31"/>
    <mergeCell ref="A1:I1"/>
    <mergeCell ref="E33:E39"/>
    <mergeCell ref="E40:E45"/>
    <mergeCell ref="E46:E52"/>
    <mergeCell ref="A33:A39"/>
    <mergeCell ref="B33:B39"/>
    <mergeCell ref="C33:C39"/>
    <mergeCell ref="D33:D39"/>
    <mergeCell ref="A40:A45"/>
    <mergeCell ref="B40:B45"/>
    <mergeCell ref="C40:C45"/>
    <mergeCell ref="D40:D45"/>
    <mergeCell ref="A46:A52"/>
    <mergeCell ref="B46:B52"/>
    <mergeCell ref="C46:C52"/>
    <mergeCell ref="D46:D5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B4B5C-4628-491A-B39D-795AEA51EBEF}">
  <sheetPr>
    <tabColor rgb="FF00B050"/>
  </sheetPr>
  <dimension ref="A1:J35"/>
  <sheetViews>
    <sheetView zoomScaleNormal="100" workbookViewId="0">
      <pane xSplit="5" ySplit="2" topLeftCell="F3" activePane="bottomRight" state="frozen"/>
      <selection pane="topRight" activeCell="F1" sqref="F1"/>
      <selection pane="bottomLeft" activeCell="A4" sqref="A4"/>
      <selection pane="bottomRight" activeCell="G4" sqref="G4:J31"/>
    </sheetView>
  </sheetViews>
  <sheetFormatPr baseColWidth="10" defaultColWidth="47.75" defaultRowHeight="12.75" x14ac:dyDescent="0.2"/>
  <cols>
    <col min="1" max="1" width="4.375" style="1" bestFit="1" customWidth="1"/>
    <col min="2" max="2" width="11.75" style="24" bestFit="1" customWidth="1"/>
    <col min="3" max="3" width="8.375" style="24" bestFit="1" customWidth="1"/>
    <col min="4" max="4" width="6.375" style="24" bestFit="1" customWidth="1"/>
    <col min="5" max="5" width="7.875" style="1" bestFit="1" customWidth="1"/>
    <col min="6" max="6" width="1.75" style="8" bestFit="1" customWidth="1"/>
    <col min="7" max="7" width="9.375" style="9" bestFit="1" customWidth="1"/>
    <col min="8" max="8" width="10" style="1" bestFit="1" customWidth="1"/>
    <col min="9" max="9" width="12.375" style="3" bestFit="1" customWidth="1"/>
    <col min="10" max="10" width="10.25" style="19" bestFit="1" customWidth="1"/>
    <col min="11" max="16384" width="47.75" style="1"/>
  </cols>
  <sheetData>
    <row r="1" spans="1:10" ht="26.25" x14ac:dyDescent="0.2">
      <c r="A1" s="276" t="s">
        <v>186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0" s="11" customFormat="1" ht="11.25" x14ac:dyDescent="0.2">
      <c r="B2" s="40"/>
      <c r="C2" s="40"/>
      <c r="D2" s="40"/>
      <c r="F2" s="12"/>
      <c r="G2" s="13"/>
      <c r="H2" s="13"/>
      <c r="I2" s="16"/>
      <c r="J2" s="17"/>
    </row>
    <row r="3" spans="1:10" s="11" customFormat="1" ht="15" x14ac:dyDescent="0.25">
      <c r="A3" s="1"/>
      <c r="B3" s="24"/>
      <c r="C3" s="24"/>
      <c r="D3" s="24"/>
      <c r="E3" s="1"/>
      <c r="F3" s="10"/>
      <c r="G3" s="105">
        <v>45358</v>
      </c>
      <c r="H3" s="2"/>
      <c r="I3" s="18"/>
      <c r="J3" s="19"/>
    </row>
    <row r="4" spans="1:10" x14ac:dyDescent="0.2">
      <c r="A4" s="70" t="s">
        <v>68</v>
      </c>
      <c r="B4" s="279" t="s">
        <v>4</v>
      </c>
      <c r="C4" s="279" t="s">
        <v>5</v>
      </c>
      <c r="D4" s="295" t="s">
        <v>1</v>
      </c>
      <c r="E4" s="296" t="s">
        <v>1548</v>
      </c>
      <c r="F4" s="298">
        <v>1</v>
      </c>
      <c r="G4" s="125" t="s">
        <v>1451</v>
      </c>
      <c r="H4" s="125" t="s">
        <v>81</v>
      </c>
      <c r="I4" s="45" t="s">
        <v>38</v>
      </c>
      <c r="J4" s="110" t="s">
        <v>1450</v>
      </c>
    </row>
    <row r="5" spans="1:10" x14ac:dyDescent="0.2">
      <c r="A5" s="70" t="s">
        <v>68</v>
      </c>
      <c r="B5" s="279"/>
      <c r="C5" s="279"/>
      <c r="D5" s="295"/>
      <c r="E5" s="282"/>
      <c r="F5" s="298"/>
      <c r="G5" s="125" t="s">
        <v>20</v>
      </c>
      <c r="H5" s="125" t="s">
        <v>549</v>
      </c>
      <c r="I5" s="45" t="s">
        <v>38</v>
      </c>
      <c r="J5" s="110" t="s">
        <v>283</v>
      </c>
    </row>
    <row r="6" spans="1:10" x14ac:dyDescent="0.2">
      <c r="A6" s="70" t="s">
        <v>68</v>
      </c>
      <c r="B6" s="279" t="s">
        <v>4</v>
      </c>
      <c r="C6" s="279" t="s">
        <v>5</v>
      </c>
      <c r="D6" s="295" t="s">
        <v>1</v>
      </c>
      <c r="E6" s="296" t="s">
        <v>1548</v>
      </c>
      <c r="F6" s="297">
        <v>2</v>
      </c>
      <c r="G6" s="36" t="s">
        <v>76</v>
      </c>
      <c r="H6" s="36" t="s">
        <v>53</v>
      </c>
      <c r="I6" s="33" t="s">
        <v>71</v>
      </c>
      <c r="J6" s="35" t="s">
        <v>202</v>
      </c>
    </row>
    <row r="7" spans="1:10" x14ac:dyDescent="0.2">
      <c r="A7" s="70" t="s">
        <v>68</v>
      </c>
      <c r="B7" s="279"/>
      <c r="C7" s="279"/>
      <c r="D7" s="295"/>
      <c r="E7" s="282"/>
      <c r="F7" s="297"/>
      <c r="G7" s="36" t="s">
        <v>1444</v>
      </c>
      <c r="H7" s="36" t="s">
        <v>1445</v>
      </c>
      <c r="I7" s="33" t="s">
        <v>71</v>
      </c>
      <c r="J7" s="35" t="s">
        <v>1446</v>
      </c>
    </row>
    <row r="8" spans="1:10" x14ac:dyDescent="0.2">
      <c r="A8" s="70" t="s">
        <v>68</v>
      </c>
      <c r="B8" s="279" t="s">
        <v>4</v>
      </c>
      <c r="C8" s="279" t="s">
        <v>5</v>
      </c>
      <c r="D8" s="295" t="s">
        <v>1</v>
      </c>
      <c r="E8" s="296" t="s">
        <v>1548</v>
      </c>
      <c r="F8" s="297">
        <v>3</v>
      </c>
      <c r="G8" s="60" t="s">
        <v>203</v>
      </c>
      <c r="H8" s="60" t="s">
        <v>81</v>
      </c>
      <c r="I8" s="45" t="s">
        <v>54</v>
      </c>
      <c r="J8" s="46" t="s">
        <v>204</v>
      </c>
    </row>
    <row r="9" spans="1:10" x14ac:dyDescent="0.2">
      <c r="A9" s="70" t="s">
        <v>68</v>
      </c>
      <c r="B9" s="279"/>
      <c r="C9" s="279"/>
      <c r="D9" s="295"/>
      <c r="E9" s="282"/>
      <c r="F9" s="297"/>
      <c r="G9" s="60" t="s">
        <v>280</v>
      </c>
      <c r="H9" s="60" t="s">
        <v>51</v>
      </c>
      <c r="I9" s="45" t="s">
        <v>54</v>
      </c>
      <c r="J9" s="46" t="s">
        <v>281</v>
      </c>
    </row>
    <row r="10" spans="1:10" x14ac:dyDescent="0.2">
      <c r="A10" s="70" t="s">
        <v>68</v>
      </c>
      <c r="B10" s="279" t="s">
        <v>4</v>
      </c>
      <c r="C10" s="279" t="s">
        <v>5</v>
      </c>
      <c r="D10" s="295" t="s">
        <v>1</v>
      </c>
      <c r="E10" s="296" t="s">
        <v>1548</v>
      </c>
      <c r="F10" s="297">
        <v>4</v>
      </c>
      <c r="G10" s="36" t="s">
        <v>206</v>
      </c>
      <c r="H10" s="36" t="s">
        <v>207</v>
      </c>
      <c r="I10" s="33" t="s">
        <v>71</v>
      </c>
      <c r="J10" s="35" t="s">
        <v>208</v>
      </c>
    </row>
    <row r="11" spans="1:10" x14ac:dyDescent="0.2">
      <c r="A11" s="70" t="s">
        <v>68</v>
      </c>
      <c r="B11" s="279"/>
      <c r="C11" s="279"/>
      <c r="D11" s="295"/>
      <c r="E11" s="282"/>
      <c r="F11" s="297"/>
      <c r="G11" s="36" t="s">
        <v>148</v>
      </c>
      <c r="H11" s="36" t="s">
        <v>149</v>
      </c>
      <c r="I11" s="33" t="s">
        <v>71</v>
      </c>
      <c r="J11" s="35" t="s">
        <v>205</v>
      </c>
    </row>
    <row r="12" spans="1:10" x14ac:dyDescent="0.2">
      <c r="A12" s="70" t="s">
        <v>68</v>
      </c>
      <c r="B12" s="279" t="s">
        <v>4</v>
      </c>
      <c r="C12" s="279" t="s">
        <v>5</v>
      </c>
      <c r="D12" s="295" t="s">
        <v>1</v>
      </c>
      <c r="E12" s="296" t="s">
        <v>1548</v>
      </c>
      <c r="F12" s="297">
        <v>5</v>
      </c>
      <c r="G12" s="60" t="s">
        <v>176</v>
      </c>
      <c r="H12" s="60" t="s">
        <v>146</v>
      </c>
      <c r="I12" s="45" t="s">
        <v>71</v>
      </c>
      <c r="J12" s="46" t="s">
        <v>194</v>
      </c>
    </row>
    <row r="13" spans="1:10" x14ac:dyDescent="0.2">
      <c r="A13" s="70" t="s">
        <v>68</v>
      </c>
      <c r="B13" s="279"/>
      <c r="C13" s="279"/>
      <c r="D13" s="295"/>
      <c r="E13" s="282"/>
      <c r="F13" s="297"/>
      <c r="G13" s="60" t="s">
        <v>120</v>
      </c>
      <c r="H13" s="60" t="s">
        <v>121</v>
      </c>
      <c r="I13" s="45" t="s">
        <v>71</v>
      </c>
      <c r="J13" s="46" t="s">
        <v>191</v>
      </c>
    </row>
    <row r="14" spans="1:10" x14ac:dyDescent="0.2">
      <c r="A14" s="70" t="s">
        <v>68</v>
      </c>
      <c r="B14" s="279" t="s">
        <v>4</v>
      </c>
      <c r="C14" s="279" t="s">
        <v>5</v>
      </c>
      <c r="D14" s="295" t="s">
        <v>1</v>
      </c>
      <c r="E14" s="296" t="s">
        <v>1549</v>
      </c>
      <c r="F14" s="298">
        <v>1</v>
      </c>
      <c r="G14" s="60" t="s">
        <v>260</v>
      </c>
      <c r="H14" s="60" t="s">
        <v>261</v>
      </c>
      <c r="I14" s="45" t="s">
        <v>71</v>
      </c>
      <c r="J14" s="46" t="s">
        <v>262</v>
      </c>
    </row>
    <row r="15" spans="1:10" x14ac:dyDescent="0.2">
      <c r="A15" s="70" t="s">
        <v>68</v>
      </c>
      <c r="B15" s="279"/>
      <c r="C15" s="279"/>
      <c r="D15" s="295"/>
      <c r="E15" s="282"/>
      <c r="F15" s="298"/>
      <c r="G15" s="60" t="s">
        <v>284</v>
      </c>
      <c r="H15" s="60" t="s">
        <v>167</v>
      </c>
      <c r="I15" s="45" t="s">
        <v>71</v>
      </c>
      <c r="J15" s="46" t="s">
        <v>285</v>
      </c>
    </row>
    <row r="16" spans="1:10" x14ac:dyDescent="0.2">
      <c r="A16" s="70" t="s">
        <v>68</v>
      </c>
      <c r="B16" s="279" t="s">
        <v>4</v>
      </c>
      <c r="C16" s="279" t="s">
        <v>5</v>
      </c>
      <c r="D16" s="295" t="s">
        <v>1</v>
      </c>
      <c r="E16" s="296" t="s">
        <v>1549</v>
      </c>
      <c r="F16" s="297">
        <v>2</v>
      </c>
      <c r="G16" s="60" t="s">
        <v>269</v>
      </c>
      <c r="H16" s="60" t="s">
        <v>270</v>
      </c>
      <c r="I16" s="45" t="s">
        <v>48</v>
      </c>
      <c r="J16" s="46" t="s">
        <v>271</v>
      </c>
    </row>
    <row r="17" spans="1:10" x14ac:dyDescent="0.2">
      <c r="A17" s="70" t="s">
        <v>68</v>
      </c>
      <c r="B17" s="279"/>
      <c r="C17" s="279"/>
      <c r="D17" s="295"/>
      <c r="E17" s="282"/>
      <c r="F17" s="297"/>
      <c r="G17" s="60" t="s">
        <v>1551</v>
      </c>
      <c r="H17" s="60" t="s">
        <v>1552</v>
      </c>
      <c r="I17" s="45" t="s">
        <v>48</v>
      </c>
      <c r="J17" s="46" t="s">
        <v>1553</v>
      </c>
    </row>
    <row r="18" spans="1:10" x14ac:dyDescent="0.2">
      <c r="A18" s="70" t="s">
        <v>68</v>
      </c>
      <c r="B18" s="279" t="s">
        <v>4</v>
      </c>
      <c r="C18" s="279" t="s">
        <v>5</v>
      </c>
      <c r="D18" s="295" t="s">
        <v>1</v>
      </c>
      <c r="E18" s="296" t="s">
        <v>1549</v>
      </c>
      <c r="F18" s="297">
        <v>3</v>
      </c>
      <c r="G18" s="60" t="s">
        <v>428</v>
      </c>
      <c r="H18" s="60" t="s">
        <v>427</v>
      </c>
      <c r="I18" s="45" t="s">
        <v>71</v>
      </c>
      <c r="J18" s="46" t="s">
        <v>426</v>
      </c>
    </row>
    <row r="19" spans="1:10" x14ac:dyDescent="0.2">
      <c r="A19" s="70" t="s">
        <v>68</v>
      </c>
      <c r="B19" s="279"/>
      <c r="C19" s="279"/>
      <c r="D19" s="295"/>
      <c r="E19" s="282"/>
      <c r="F19" s="297"/>
      <c r="G19" s="60" t="s">
        <v>77</v>
      </c>
      <c r="H19" s="60" t="s">
        <v>43</v>
      </c>
      <c r="I19" s="45" t="s">
        <v>71</v>
      </c>
      <c r="J19" s="46" t="s">
        <v>265</v>
      </c>
    </row>
    <row r="20" spans="1:10" x14ac:dyDescent="0.2">
      <c r="A20" s="70" t="s">
        <v>68</v>
      </c>
      <c r="B20" s="279" t="s">
        <v>4</v>
      </c>
      <c r="C20" s="279" t="s">
        <v>5</v>
      </c>
      <c r="D20" s="295" t="s">
        <v>1</v>
      </c>
      <c r="E20" s="296" t="s">
        <v>1549</v>
      </c>
      <c r="F20" s="297">
        <v>4</v>
      </c>
      <c r="G20" s="60" t="s">
        <v>91</v>
      </c>
      <c r="H20" s="60" t="s">
        <v>92</v>
      </c>
      <c r="I20" s="45" t="s">
        <v>71</v>
      </c>
      <c r="J20" s="46" t="s">
        <v>259</v>
      </c>
    </row>
    <row r="21" spans="1:10" x14ac:dyDescent="0.2">
      <c r="A21" s="70" t="s">
        <v>68</v>
      </c>
      <c r="B21" s="279"/>
      <c r="C21" s="279"/>
      <c r="D21" s="295"/>
      <c r="E21" s="282"/>
      <c r="F21" s="297"/>
      <c r="G21" s="60" t="s">
        <v>79</v>
      </c>
      <c r="H21" s="60" t="s">
        <v>80</v>
      </c>
      <c r="I21" s="45" t="s">
        <v>71</v>
      </c>
      <c r="J21" s="46" t="s">
        <v>272</v>
      </c>
    </row>
    <row r="22" spans="1:10" x14ac:dyDescent="0.2">
      <c r="A22" s="70" t="s">
        <v>68</v>
      </c>
      <c r="B22" s="279" t="s">
        <v>4</v>
      </c>
      <c r="C22" s="279" t="s">
        <v>5</v>
      </c>
      <c r="D22" s="295" t="s">
        <v>1</v>
      </c>
      <c r="E22" s="296" t="s">
        <v>1550</v>
      </c>
      <c r="F22" s="298">
        <v>1</v>
      </c>
      <c r="G22" s="125" t="s">
        <v>552</v>
      </c>
      <c r="H22" s="125" t="s">
        <v>551</v>
      </c>
      <c r="I22" s="45" t="s">
        <v>38</v>
      </c>
      <c r="J22" s="110" t="s">
        <v>550</v>
      </c>
    </row>
    <row r="23" spans="1:10" x14ac:dyDescent="0.2">
      <c r="A23" s="70" t="s">
        <v>68</v>
      </c>
      <c r="B23" s="279"/>
      <c r="C23" s="279"/>
      <c r="D23" s="295"/>
      <c r="E23" s="282"/>
      <c r="F23" s="298"/>
      <c r="G23" s="125" t="s">
        <v>555</v>
      </c>
      <c r="H23" s="125" t="s">
        <v>1554</v>
      </c>
      <c r="I23" s="45" t="s">
        <v>38</v>
      </c>
      <c r="J23" s="110" t="s">
        <v>553</v>
      </c>
    </row>
    <row r="24" spans="1:10" x14ac:dyDescent="0.2">
      <c r="A24" s="70" t="s">
        <v>68</v>
      </c>
      <c r="B24" s="279" t="s">
        <v>4</v>
      </c>
      <c r="C24" s="279" t="s">
        <v>5</v>
      </c>
      <c r="D24" s="295" t="s">
        <v>1</v>
      </c>
      <c r="E24" s="296" t="s">
        <v>1550</v>
      </c>
      <c r="F24" s="297">
        <v>2</v>
      </c>
      <c r="G24" s="125" t="s">
        <v>1412</v>
      </c>
      <c r="H24" s="125" t="s">
        <v>1413</v>
      </c>
      <c r="I24" s="45" t="s">
        <v>38</v>
      </c>
      <c r="J24" s="110" t="s">
        <v>1414</v>
      </c>
    </row>
    <row r="25" spans="1:10" x14ac:dyDescent="0.2">
      <c r="A25" s="70" t="s">
        <v>68</v>
      </c>
      <c r="B25" s="279"/>
      <c r="C25" s="279"/>
      <c r="D25" s="295"/>
      <c r="E25" s="282"/>
      <c r="F25" s="297"/>
      <c r="G25" s="125" t="s">
        <v>1468</v>
      </c>
      <c r="H25" s="125" t="s">
        <v>1467</v>
      </c>
      <c r="I25" s="45" t="s">
        <v>38</v>
      </c>
      <c r="J25" s="82" t="s">
        <v>1466</v>
      </c>
    </row>
    <row r="26" spans="1:10" x14ac:dyDescent="0.2">
      <c r="A26" s="70" t="s">
        <v>68</v>
      </c>
      <c r="B26" s="279" t="s">
        <v>4</v>
      </c>
      <c r="C26" s="279" t="s">
        <v>5</v>
      </c>
      <c r="D26" s="295" t="s">
        <v>1</v>
      </c>
      <c r="E26" s="296" t="s">
        <v>1550</v>
      </c>
      <c r="F26" s="297">
        <v>3</v>
      </c>
      <c r="G26" s="60" t="s">
        <v>610</v>
      </c>
      <c r="H26" s="60" t="s">
        <v>609</v>
      </c>
      <c r="I26" s="45" t="s">
        <v>48</v>
      </c>
      <c r="J26" s="46" t="s">
        <v>608</v>
      </c>
    </row>
    <row r="27" spans="1:10" x14ac:dyDescent="0.2">
      <c r="A27" s="70" t="s">
        <v>68</v>
      </c>
      <c r="B27" s="279"/>
      <c r="C27" s="279"/>
      <c r="D27" s="295"/>
      <c r="E27" s="282"/>
      <c r="F27" s="297"/>
      <c r="G27" s="60" t="s">
        <v>599</v>
      </c>
      <c r="H27" s="60" t="s">
        <v>598</v>
      </c>
      <c r="I27" s="45" t="s">
        <v>48</v>
      </c>
      <c r="J27" s="46" t="s">
        <v>597</v>
      </c>
    </row>
    <row r="28" spans="1:10" x14ac:dyDescent="0.2">
      <c r="A28" s="70" t="s">
        <v>68</v>
      </c>
      <c r="B28" s="279" t="s">
        <v>4</v>
      </c>
      <c r="C28" s="279" t="s">
        <v>5</v>
      </c>
      <c r="D28" s="295" t="s">
        <v>1</v>
      </c>
      <c r="E28" s="296" t="s">
        <v>1550</v>
      </c>
      <c r="F28" s="297">
        <v>4</v>
      </c>
      <c r="G28" s="60" t="s">
        <v>1254</v>
      </c>
      <c r="H28" s="60" t="s">
        <v>66</v>
      </c>
      <c r="I28" s="45" t="s">
        <v>48</v>
      </c>
      <c r="J28" s="46" t="s">
        <v>1255</v>
      </c>
    </row>
    <row r="29" spans="1:10" x14ac:dyDescent="0.2">
      <c r="A29" s="70" t="s">
        <v>68</v>
      </c>
      <c r="B29" s="279"/>
      <c r="C29" s="279"/>
      <c r="D29" s="295"/>
      <c r="E29" s="282"/>
      <c r="F29" s="297"/>
      <c r="G29" s="60" t="s">
        <v>1153</v>
      </c>
      <c r="H29" s="60" t="s">
        <v>1260</v>
      </c>
      <c r="I29" s="45" t="s">
        <v>48</v>
      </c>
      <c r="J29" s="46" t="s">
        <v>1155</v>
      </c>
    </row>
    <row r="30" spans="1:10" x14ac:dyDescent="0.2">
      <c r="A30" s="70" t="s">
        <v>68</v>
      </c>
      <c r="B30" s="279" t="s">
        <v>4</v>
      </c>
      <c r="C30" s="279" t="s">
        <v>5</v>
      </c>
      <c r="D30" s="295" t="s">
        <v>1</v>
      </c>
      <c r="E30" s="296" t="s">
        <v>1550</v>
      </c>
      <c r="F30" s="297">
        <v>5</v>
      </c>
      <c r="G30" s="36" t="s">
        <v>607</v>
      </c>
      <c r="H30" s="36" t="s">
        <v>606</v>
      </c>
      <c r="I30" s="33" t="s">
        <v>48</v>
      </c>
      <c r="J30" s="35" t="str">
        <f>"MA2U020598"</f>
        <v>MA2U020598</v>
      </c>
    </row>
    <row r="31" spans="1:10" x14ac:dyDescent="0.2">
      <c r="A31" s="70" t="s">
        <v>68</v>
      </c>
      <c r="B31" s="279"/>
      <c r="C31" s="279"/>
      <c r="D31" s="295"/>
      <c r="E31" s="282"/>
      <c r="F31" s="297"/>
      <c r="G31" s="36" t="s">
        <v>583</v>
      </c>
      <c r="H31" s="36" t="s">
        <v>584</v>
      </c>
      <c r="I31" s="33" t="s">
        <v>48</v>
      </c>
      <c r="J31" s="35" t="str">
        <f>"MA2U045460"</f>
        <v>MA2U045460</v>
      </c>
    </row>
    <row r="33" spans="7:10" x14ac:dyDescent="0.2">
      <c r="G33" s="237"/>
      <c r="H33" s="70"/>
      <c r="I33" s="116"/>
      <c r="J33" s="114"/>
    </row>
    <row r="34" spans="7:10" x14ac:dyDescent="0.2">
      <c r="G34" s="237"/>
      <c r="H34" s="70"/>
      <c r="I34" s="116"/>
      <c r="J34" s="114"/>
    </row>
    <row r="35" spans="7:10" x14ac:dyDescent="0.2">
      <c r="G35" s="114"/>
      <c r="H35" s="114"/>
      <c r="I35" s="114"/>
      <c r="J35" s="114"/>
    </row>
  </sheetData>
  <sortState xmlns:xlrd2="http://schemas.microsoft.com/office/spreadsheetml/2017/richdata2" ref="G33:J34">
    <sortCondition ref="I33:I34"/>
  </sortState>
  <mergeCells count="71">
    <mergeCell ref="C30:C31"/>
    <mergeCell ref="D30:D31"/>
    <mergeCell ref="E30:E31"/>
    <mergeCell ref="E24:E25"/>
    <mergeCell ref="F24:F25"/>
    <mergeCell ref="B26:B27"/>
    <mergeCell ref="C26:C27"/>
    <mergeCell ref="D26:D27"/>
    <mergeCell ref="E26:E27"/>
    <mergeCell ref="F26:F27"/>
    <mergeCell ref="B30:B31"/>
    <mergeCell ref="A1:J1"/>
    <mergeCell ref="B22:B23"/>
    <mergeCell ref="C22:C23"/>
    <mergeCell ref="D22:D23"/>
    <mergeCell ref="E22:E23"/>
    <mergeCell ref="F22:F23"/>
    <mergeCell ref="B28:B29"/>
    <mergeCell ref="C28:C29"/>
    <mergeCell ref="D28:D29"/>
    <mergeCell ref="E28:E29"/>
    <mergeCell ref="F28:F29"/>
    <mergeCell ref="F30:F31"/>
    <mergeCell ref="B24:B25"/>
    <mergeCell ref="C24:C25"/>
    <mergeCell ref="D24:D25"/>
    <mergeCell ref="B6:B7"/>
    <mergeCell ref="C6:C7"/>
    <mergeCell ref="D6:D7"/>
    <mergeCell ref="E6:E7"/>
    <mergeCell ref="F6:F7"/>
    <mergeCell ref="B4:B5"/>
    <mergeCell ref="C4:C5"/>
    <mergeCell ref="D4:D5"/>
    <mergeCell ref="E4:E5"/>
    <mergeCell ref="F4:F5"/>
    <mergeCell ref="F14:F15"/>
    <mergeCell ref="F8:F9"/>
    <mergeCell ref="B10:B11"/>
    <mergeCell ref="C10:C11"/>
    <mergeCell ref="D10:D11"/>
    <mergeCell ref="E10:E11"/>
    <mergeCell ref="B8:B9"/>
    <mergeCell ref="C8:C9"/>
    <mergeCell ref="D8:D9"/>
    <mergeCell ref="F10:F11"/>
    <mergeCell ref="F12:F13"/>
    <mergeCell ref="F18:F19"/>
    <mergeCell ref="F20:F21"/>
    <mergeCell ref="B14:B15"/>
    <mergeCell ref="C14:C15"/>
    <mergeCell ref="D14:D15"/>
    <mergeCell ref="E14:E15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B20:B21"/>
    <mergeCell ref="C20:C21"/>
    <mergeCell ref="D20:D21"/>
    <mergeCell ref="E20:E21"/>
    <mergeCell ref="E8:E9"/>
    <mergeCell ref="B12:B13"/>
    <mergeCell ref="C12:C13"/>
    <mergeCell ref="D12:D13"/>
    <mergeCell ref="E12:E13"/>
  </mergeCells>
  <pageMargins left="0.17" right="0.17" top="0.18" bottom="0.17" header="0.17" footer="0.17"/>
  <pageSetup paperSize="9" scale="75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FF"/>
    <pageSetUpPr fitToPage="1"/>
  </sheetPr>
  <dimension ref="A1:L46"/>
  <sheetViews>
    <sheetView zoomScaleNormal="100" workbookViewId="0">
      <pane ySplit="3" topLeftCell="A39" activePane="bottomLeft" state="frozen"/>
      <selection pane="bottomLeft" activeCell="N24" sqref="N24"/>
    </sheetView>
  </sheetViews>
  <sheetFormatPr baseColWidth="10" defaultColWidth="39.125" defaultRowHeight="12.75" x14ac:dyDescent="0.2"/>
  <cols>
    <col min="1" max="1" width="18.5" style="1" bestFit="1" customWidth="1"/>
    <col min="2" max="2" width="8.375" style="1" bestFit="1" customWidth="1"/>
    <col min="3" max="3" width="7.375" style="1" bestFit="1" customWidth="1"/>
    <col min="4" max="4" width="7.125" style="8" bestFit="1" customWidth="1"/>
    <col min="5" max="5" width="2.625" style="75" bestFit="1" customWidth="1"/>
    <col min="6" max="6" width="10.125" style="2" bestFit="1" customWidth="1"/>
    <col min="7" max="7" width="8.5" style="2" bestFit="1" customWidth="1"/>
    <col min="8" max="8" width="22.75" style="3" bestFit="1" customWidth="1"/>
    <col min="9" max="9" width="10.625" style="19" bestFit="1" customWidth="1"/>
    <col min="10" max="10" width="5.625" style="7" bestFit="1" customWidth="1"/>
    <col min="11" max="11" width="5.625" style="1" bestFit="1" customWidth="1"/>
    <col min="12" max="12" width="7.125" style="1" bestFit="1" customWidth="1"/>
    <col min="13" max="16384" width="39.125" style="1"/>
  </cols>
  <sheetData>
    <row r="1" spans="1:12" ht="26.25" x14ac:dyDescent="0.2">
      <c r="A1" s="276" t="s">
        <v>186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x14ac:dyDescent="0.2">
      <c r="B2" s="2"/>
      <c r="C2" s="2"/>
      <c r="D2" s="2"/>
      <c r="E2" s="104"/>
      <c r="G2" s="4"/>
      <c r="H2" s="5"/>
      <c r="I2" s="6"/>
      <c r="J2" s="1"/>
    </row>
    <row r="3" spans="1:12" ht="25.5" x14ac:dyDescent="0.2">
      <c r="D3" s="1"/>
      <c r="I3" s="6"/>
      <c r="J3" s="15">
        <v>45239</v>
      </c>
      <c r="K3" s="15">
        <v>45253</v>
      </c>
      <c r="L3" s="76" t="s">
        <v>187</v>
      </c>
    </row>
    <row r="4" spans="1:12" x14ac:dyDescent="0.2">
      <c r="A4" s="42" t="s">
        <v>6</v>
      </c>
      <c r="B4" s="42" t="s">
        <v>5</v>
      </c>
      <c r="C4" s="43" t="s">
        <v>0</v>
      </c>
      <c r="D4" s="14" t="s">
        <v>190</v>
      </c>
      <c r="E4" s="101">
        <v>1</v>
      </c>
      <c r="F4" s="34" t="s">
        <v>159</v>
      </c>
      <c r="G4" s="34" t="s">
        <v>119</v>
      </c>
      <c r="H4" s="155" t="s">
        <v>42</v>
      </c>
      <c r="I4" s="35" t="s">
        <v>244</v>
      </c>
      <c r="J4" s="143">
        <v>3</v>
      </c>
      <c r="K4" s="150">
        <v>1</v>
      </c>
      <c r="L4" s="136" t="s">
        <v>1174</v>
      </c>
    </row>
    <row r="5" spans="1:12" x14ac:dyDescent="0.2">
      <c r="A5" s="42" t="s">
        <v>6</v>
      </c>
      <c r="B5" s="42" t="s">
        <v>5</v>
      </c>
      <c r="C5" s="43" t="s">
        <v>0</v>
      </c>
      <c r="D5" s="14" t="s">
        <v>190</v>
      </c>
      <c r="E5" s="62">
        <v>2</v>
      </c>
      <c r="F5" s="34" t="s">
        <v>213</v>
      </c>
      <c r="G5" s="34" t="s">
        <v>214</v>
      </c>
      <c r="H5" s="155" t="s">
        <v>42</v>
      </c>
      <c r="I5" s="35" t="s">
        <v>215</v>
      </c>
      <c r="J5" s="143">
        <v>2</v>
      </c>
      <c r="K5" s="150">
        <v>4</v>
      </c>
      <c r="L5" s="136" t="s">
        <v>1176</v>
      </c>
    </row>
    <row r="6" spans="1:12" x14ac:dyDescent="0.2">
      <c r="A6" s="42" t="s">
        <v>6</v>
      </c>
      <c r="B6" s="42" t="s">
        <v>5</v>
      </c>
      <c r="C6" s="43" t="s">
        <v>0</v>
      </c>
      <c r="D6" s="14" t="s">
        <v>190</v>
      </c>
      <c r="E6" s="62">
        <v>3</v>
      </c>
      <c r="F6" s="34" t="s">
        <v>153</v>
      </c>
      <c r="G6" s="34" t="s">
        <v>154</v>
      </c>
      <c r="H6" s="33" t="s">
        <v>99</v>
      </c>
      <c r="I6" s="35" t="s">
        <v>234</v>
      </c>
      <c r="J6" s="143">
        <v>1</v>
      </c>
      <c r="K6" s="150">
        <v>5</v>
      </c>
      <c r="L6" s="136" t="s">
        <v>1175</v>
      </c>
    </row>
    <row r="7" spans="1:12" x14ac:dyDescent="0.2">
      <c r="A7" s="42" t="s">
        <v>6</v>
      </c>
      <c r="B7" s="42" t="s">
        <v>5</v>
      </c>
      <c r="C7" s="43" t="s">
        <v>0</v>
      </c>
      <c r="D7" s="14" t="s">
        <v>190</v>
      </c>
      <c r="E7" s="62">
        <v>4</v>
      </c>
      <c r="F7" s="34" t="s">
        <v>814</v>
      </c>
      <c r="G7" s="34" t="s">
        <v>152</v>
      </c>
      <c r="H7" s="33" t="s">
        <v>48</v>
      </c>
      <c r="I7" s="35" t="s">
        <v>238</v>
      </c>
      <c r="J7" s="143">
        <v>4</v>
      </c>
      <c r="K7" s="150">
        <v>2</v>
      </c>
      <c r="L7" s="136" t="s">
        <v>1177</v>
      </c>
    </row>
    <row r="8" spans="1:12" x14ac:dyDescent="0.2">
      <c r="A8" s="42" t="s">
        <v>6</v>
      </c>
      <c r="B8" s="42" t="s">
        <v>5</v>
      </c>
      <c r="C8" s="43" t="s">
        <v>0</v>
      </c>
      <c r="D8" s="14" t="s">
        <v>190</v>
      </c>
      <c r="E8" s="62">
        <v>5</v>
      </c>
      <c r="F8" s="34" t="s">
        <v>70</v>
      </c>
      <c r="G8" s="34" t="s">
        <v>23</v>
      </c>
      <c r="H8" s="33" t="s">
        <v>71</v>
      </c>
      <c r="I8" s="35" t="s">
        <v>216</v>
      </c>
      <c r="J8" s="143">
        <v>6</v>
      </c>
      <c r="K8" s="150">
        <v>8</v>
      </c>
      <c r="L8" s="136" t="s">
        <v>1180</v>
      </c>
    </row>
    <row r="9" spans="1:12" x14ac:dyDescent="0.2">
      <c r="A9" s="42" t="s">
        <v>6</v>
      </c>
      <c r="B9" s="42" t="s">
        <v>5</v>
      </c>
      <c r="C9" s="43" t="s">
        <v>0</v>
      </c>
      <c r="D9" s="14" t="s">
        <v>190</v>
      </c>
      <c r="E9" s="62">
        <v>6</v>
      </c>
      <c r="F9" s="34" t="s">
        <v>108</v>
      </c>
      <c r="G9" s="93" t="s">
        <v>49</v>
      </c>
      <c r="H9" s="33" t="s">
        <v>38</v>
      </c>
      <c r="I9" s="89" t="s">
        <v>229</v>
      </c>
      <c r="J9" s="143">
        <v>7</v>
      </c>
      <c r="K9" s="150">
        <v>7</v>
      </c>
      <c r="L9" s="136" t="s">
        <v>1181</v>
      </c>
    </row>
    <row r="10" spans="1:12" x14ac:dyDescent="0.2">
      <c r="A10" s="42" t="s">
        <v>6</v>
      </c>
      <c r="B10" s="42" t="s">
        <v>5</v>
      </c>
      <c r="C10" s="43" t="s">
        <v>0</v>
      </c>
      <c r="D10" s="14" t="s">
        <v>190</v>
      </c>
      <c r="E10" s="62">
        <v>7</v>
      </c>
      <c r="F10" s="34" t="s">
        <v>247</v>
      </c>
      <c r="G10" s="34" t="s">
        <v>72</v>
      </c>
      <c r="H10" s="33" t="s">
        <v>41</v>
      </c>
      <c r="I10" s="35" t="s">
        <v>248</v>
      </c>
      <c r="J10" s="143">
        <v>8</v>
      </c>
      <c r="K10" s="150">
        <v>3</v>
      </c>
      <c r="L10" s="136" t="s">
        <v>1178</v>
      </c>
    </row>
    <row r="11" spans="1:12" x14ac:dyDescent="0.2">
      <c r="A11" s="42" t="s">
        <v>6</v>
      </c>
      <c r="B11" s="42" t="s">
        <v>5</v>
      </c>
      <c r="C11" s="43" t="s">
        <v>0</v>
      </c>
      <c r="D11" s="14" t="s">
        <v>190</v>
      </c>
      <c r="E11" s="62">
        <v>8</v>
      </c>
      <c r="F11" s="34" t="s">
        <v>158</v>
      </c>
      <c r="G11" s="34" t="s">
        <v>45</v>
      </c>
      <c r="H11" s="33" t="s">
        <v>41</v>
      </c>
      <c r="I11" s="35" t="s">
        <v>236</v>
      </c>
      <c r="J11" s="143">
        <v>5</v>
      </c>
      <c r="K11" s="150">
        <v>6</v>
      </c>
      <c r="L11" s="136" t="s">
        <v>1179</v>
      </c>
    </row>
    <row r="12" spans="1:12" x14ac:dyDescent="0.2">
      <c r="A12" s="42" t="s">
        <v>6</v>
      </c>
      <c r="B12" s="42" t="s">
        <v>5</v>
      </c>
      <c r="C12" s="43" t="s">
        <v>0</v>
      </c>
      <c r="D12" s="14" t="s">
        <v>190</v>
      </c>
      <c r="E12" s="152">
        <v>9</v>
      </c>
      <c r="F12" s="34" t="s">
        <v>128</v>
      </c>
      <c r="G12" s="34" t="s">
        <v>105</v>
      </c>
      <c r="H12" s="33" t="s">
        <v>71</v>
      </c>
      <c r="I12" s="35" t="s">
        <v>237</v>
      </c>
      <c r="J12" s="143">
        <v>9</v>
      </c>
      <c r="K12" s="150">
        <v>10</v>
      </c>
      <c r="L12" s="136" t="s">
        <v>1182</v>
      </c>
    </row>
    <row r="13" spans="1:12" x14ac:dyDescent="0.2">
      <c r="A13" s="42" t="s">
        <v>6</v>
      </c>
      <c r="B13" s="42" t="s">
        <v>5</v>
      </c>
      <c r="C13" s="43" t="s">
        <v>0</v>
      </c>
      <c r="D13" s="14" t="s">
        <v>190</v>
      </c>
      <c r="E13" s="62">
        <v>10</v>
      </c>
      <c r="F13" s="34" t="s">
        <v>932</v>
      </c>
      <c r="G13" s="34" t="s">
        <v>58</v>
      </c>
      <c r="H13" s="33" t="s">
        <v>75</v>
      </c>
      <c r="I13" s="35" t="s">
        <v>225</v>
      </c>
      <c r="J13" s="143">
        <v>14</v>
      </c>
      <c r="K13" s="150">
        <v>9</v>
      </c>
      <c r="L13" s="136" t="s">
        <v>1183</v>
      </c>
    </row>
    <row r="14" spans="1:12" x14ac:dyDescent="0.2">
      <c r="A14" s="42" t="s">
        <v>6</v>
      </c>
      <c r="B14" s="42" t="s">
        <v>5</v>
      </c>
      <c r="C14" s="43" t="s">
        <v>0</v>
      </c>
      <c r="D14" s="14" t="s">
        <v>190</v>
      </c>
      <c r="E14" s="62">
        <v>11</v>
      </c>
      <c r="F14" s="34" t="s">
        <v>219</v>
      </c>
      <c r="G14" s="34" t="s">
        <v>169</v>
      </c>
      <c r="H14" s="33" t="s">
        <v>220</v>
      </c>
      <c r="I14" s="35" t="s">
        <v>221</v>
      </c>
      <c r="J14" s="143">
        <v>10</v>
      </c>
      <c r="K14" s="150">
        <v>14</v>
      </c>
      <c r="L14" s="136" t="s">
        <v>1184</v>
      </c>
    </row>
    <row r="15" spans="1:12" x14ac:dyDescent="0.2">
      <c r="A15" s="42" t="s">
        <v>6</v>
      </c>
      <c r="B15" s="42" t="s">
        <v>5</v>
      </c>
      <c r="C15" s="43" t="s">
        <v>0</v>
      </c>
      <c r="D15" s="14" t="s">
        <v>190</v>
      </c>
      <c r="E15" s="62">
        <v>12</v>
      </c>
      <c r="F15" s="34" t="s">
        <v>85</v>
      </c>
      <c r="G15" s="34" t="s">
        <v>86</v>
      </c>
      <c r="H15" s="33" t="s">
        <v>39</v>
      </c>
      <c r="I15" s="35" t="s">
        <v>230</v>
      </c>
      <c r="J15" s="143">
        <v>11</v>
      </c>
      <c r="K15" s="150">
        <v>12</v>
      </c>
      <c r="L15" s="132"/>
    </row>
    <row r="16" spans="1:12" x14ac:dyDescent="0.2">
      <c r="A16" s="42" t="s">
        <v>6</v>
      </c>
      <c r="B16" s="42" t="s">
        <v>5</v>
      </c>
      <c r="C16" s="43" t="s">
        <v>0</v>
      </c>
      <c r="D16" s="14" t="s">
        <v>190</v>
      </c>
      <c r="E16" s="62">
        <v>12</v>
      </c>
      <c r="F16" s="34" t="s">
        <v>240</v>
      </c>
      <c r="G16" s="34" t="s">
        <v>241</v>
      </c>
      <c r="H16" s="33" t="s">
        <v>39</v>
      </c>
      <c r="I16" s="35" t="s">
        <v>242</v>
      </c>
      <c r="J16" s="143">
        <v>12</v>
      </c>
      <c r="K16" s="150">
        <v>11</v>
      </c>
      <c r="L16" s="132"/>
    </row>
    <row r="17" spans="1:12" x14ac:dyDescent="0.2">
      <c r="A17" s="42" t="s">
        <v>6</v>
      </c>
      <c r="B17" s="42" t="s">
        <v>5</v>
      </c>
      <c r="C17" s="43" t="s">
        <v>0</v>
      </c>
      <c r="D17" s="14" t="s">
        <v>190</v>
      </c>
      <c r="E17" s="62">
        <v>14</v>
      </c>
      <c r="F17" s="34" t="s">
        <v>73</v>
      </c>
      <c r="G17" s="34" t="s">
        <v>156</v>
      </c>
      <c r="H17" s="33" t="s">
        <v>25</v>
      </c>
      <c r="I17" s="35" t="s">
        <v>239</v>
      </c>
      <c r="J17" s="143">
        <v>13</v>
      </c>
      <c r="K17" s="150">
        <v>13</v>
      </c>
      <c r="L17" s="132"/>
    </row>
    <row r="18" spans="1:12" x14ac:dyDescent="0.2">
      <c r="A18" s="42" t="s">
        <v>6</v>
      </c>
      <c r="B18" s="42" t="s">
        <v>5</v>
      </c>
      <c r="C18" s="43" t="s">
        <v>0</v>
      </c>
      <c r="D18" s="14" t="s">
        <v>190</v>
      </c>
      <c r="E18" s="62">
        <v>15</v>
      </c>
      <c r="F18" s="34" t="s">
        <v>217</v>
      </c>
      <c r="G18" s="34" t="s">
        <v>23</v>
      </c>
      <c r="H18" s="33" t="s">
        <v>99</v>
      </c>
      <c r="I18" s="35" t="s">
        <v>218</v>
      </c>
      <c r="J18" s="143">
        <v>17</v>
      </c>
      <c r="K18" s="150">
        <v>15</v>
      </c>
      <c r="L18" s="132"/>
    </row>
    <row r="19" spans="1:12" x14ac:dyDescent="0.2">
      <c r="A19" s="42" t="s">
        <v>6</v>
      </c>
      <c r="B19" s="42" t="s">
        <v>5</v>
      </c>
      <c r="C19" s="43" t="s">
        <v>0</v>
      </c>
      <c r="D19" s="14" t="s">
        <v>190</v>
      </c>
      <c r="E19" s="62">
        <v>15</v>
      </c>
      <c r="F19" s="34" t="s">
        <v>231</v>
      </c>
      <c r="G19" s="34" t="s">
        <v>232</v>
      </c>
      <c r="H19" s="33" t="s">
        <v>75</v>
      </c>
      <c r="I19" s="35" t="s">
        <v>233</v>
      </c>
      <c r="J19" s="143">
        <v>15</v>
      </c>
      <c r="K19" s="150">
        <v>20</v>
      </c>
      <c r="L19" s="132"/>
    </row>
    <row r="20" spans="1:12" x14ac:dyDescent="0.2">
      <c r="A20" s="42" t="s">
        <v>6</v>
      </c>
      <c r="B20" s="42" t="s">
        <v>5</v>
      </c>
      <c r="C20" s="43" t="s">
        <v>0</v>
      </c>
      <c r="D20" s="14" t="s">
        <v>190</v>
      </c>
      <c r="E20" s="62">
        <v>17</v>
      </c>
      <c r="F20" s="34" t="s">
        <v>50</v>
      </c>
      <c r="G20" s="34" t="s">
        <v>61</v>
      </c>
      <c r="H20" s="33" t="s">
        <v>71</v>
      </c>
      <c r="I20" s="35" t="s">
        <v>243</v>
      </c>
      <c r="J20" s="143">
        <v>16</v>
      </c>
      <c r="K20" s="150">
        <v>17</v>
      </c>
      <c r="L20" s="132"/>
    </row>
    <row r="21" spans="1:12" x14ac:dyDescent="0.2">
      <c r="A21" s="42" t="s">
        <v>6</v>
      </c>
      <c r="B21" s="42" t="s">
        <v>5</v>
      </c>
      <c r="C21" s="43" t="s">
        <v>0</v>
      </c>
      <c r="D21" s="14" t="s">
        <v>190</v>
      </c>
      <c r="E21" s="62">
        <v>18</v>
      </c>
      <c r="F21" s="34" t="s">
        <v>227</v>
      </c>
      <c r="G21" s="34" t="s">
        <v>52</v>
      </c>
      <c r="H21" s="33" t="s">
        <v>40</v>
      </c>
      <c r="I21" s="35" t="s">
        <v>228</v>
      </c>
      <c r="J21" s="143">
        <v>20</v>
      </c>
      <c r="K21" s="150">
        <v>19</v>
      </c>
      <c r="L21" s="132"/>
    </row>
    <row r="22" spans="1:12" x14ac:dyDescent="0.2">
      <c r="A22" s="42" t="s">
        <v>6</v>
      </c>
      <c r="B22" s="42" t="s">
        <v>5</v>
      </c>
      <c r="C22" s="43" t="s">
        <v>0</v>
      </c>
      <c r="D22" s="14" t="s">
        <v>190</v>
      </c>
      <c r="E22" s="62">
        <v>19</v>
      </c>
      <c r="F22" s="34" t="s">
        <v>222</v>
      </c>
      <c r="G22" s="34" t="s">
        <v>223</v>
      </c>
      <c r="H22" s="33" t="s">
        <v>71</v>
      </c>
      <c r="I22" s="35" t="s">
        <v>224</v>
      </c>
      <c r="J22" s="143">
        <v>22</v>
      </c>
      <c r="K22" s="150">
        <v>21</v>
      </c>
      <c r="L22" s="132"/>
    </row>
    <row r="23" spans="1:12" x14ac:dyDescent="0.2">
      <c r="A23" s="42" t="s">
        <v>6</v>
      </c>
      <c r="B23" s="42" t="s">
        <v>5</v>
      </c>
      <c r="C23" s="43" t="s">
        <v>0</v>
      </c>
      <c r="D23" s="14" t="s">
        <v>190</v>
      </c>
      <c r="E23" s="62">
        <v>20</v>
      </c>
      <c r="F23" s="34" t="s">
        <v>1135</v>
      </c>
      <c r="G23" s="34" t="s">
        <v>854</v>
      </c>
      <c r="H23" s="33" t="s">
        <v>40</v>
      </c>
      <c r="I23" s="35" t="s">
        <v>1136</v>
      </c>
      <c r="J23" s="132"/>
      <c r="K23" s="150">
        <v>16</v>
      </c>
      <c r="L23" s="132"/>
    </row>
    <row r="24" spans="1:12" x14ac:dyDescent="0.2">
      <c r="A24" s="42" t="s">
        <v>6</v>
      </c>
      <c r="B24" s="42" t="s">
        <v>5</v>
      </c>
      <c r="C24" s="43" t="s">
        <v>0</v>
      </c>
      <c r="D24" s="14" t="s">
        <v>190</v>
      </c>
      <c r="E24" s="62">
        <v>21</v>
      </c>
      <c r="F24" s="34" t="s">
        <v>710</v>
      </c>
      <c r="G24" s="34" t="s">
        <v>711</v>
      </c>
      <c r="H24" s="33" t="s">
        <v>635</v>
      </c>
      <c r="I24" s="35" t="s">
        <v>712</v>
      </c>
      <c r="J24" s="132"/>
      <c r="K24" s="150">
        <v>18</v>
      </c>
      <c r="L24" s="132"/>
    </row>
    <row r="25" spans="1:12" x14ac:dyDescent="0.2">
      <c r="A25" s="42" t="s">
        <v>6</v>
      </c>
      <c r="B25" s="42" t="s">
        <v>5</v>
      </c>
      <c r="C25" s="43" t="s">
        <v>0</v>
      </c>
      <c r="D25" s="14" t="s">
        <v>190</v>
      </c>
      <c r="E25" s="62">
        <v>21</v>
      </c>
      <c r="F25" s="34" t="s">
        <v>150</v>
      </c>
      <c r="G25" s="34" t="s">
        <v>151</v>
      </c>
      <c r="H25" s="33" t="s">
        <v>39</v>
      </c>
      <c r="I25" s="35" t="s">
        <v>226</v>
      </c>
      <c r="J25" s="143">
        <v>18</v>
      </c>
      <c r="K25" s="132"/>
      <c r="L25" s="132"/>
    </row>
    <row r="26" spans="1:12" x14ac:dyDescent="0.2">
      <c r="A26" s="42" t="s">
        <v>6</v>
      </c>
      <c r="B26" s="42" t="s">
        <v>5</v>
      </c>
      <c r="C26" s="43" t="s">
        <v>0</v>
      </c>
      <c r="D26" s="14" t="s">
        <v>190</v>
      </c>
      <c r="E26" s="62">
        <v>23</v>
      </c>
      <c r="F26" s="34" t="s">
        <v>82</v>
      </c>
      <c r="G26" s="34" t="s">
        <v>74</v>
      </c>
      <c r="H26" s="33" t="s">
        <v>71</v>
      </c>
      <c r="I26" s="35" t="s">
        <v>235</v>
      </c>
      <c r="J26" s="143">
        <v>19</v>
      </c>
      <c r="K26" s="132"/>
      <c r="L26" s="132"/>
    </row>
    <row r="27" spans="1:12" x14ac:dyDescent="0.2">
      <c r="A27" s="42" t="s">
        <v>6</v>
      </c>
      <c r="B27" s="42" t="s">
        <v>5</v>
      </c>
      <c r="C27" s="43" t="s">
        <v>0</v>
      </c>
      <c r="D27" s="14" t="s">
        <v>190</v>
      </c>
      <c r="E27" s="62">
        <v>24</v>
      </c>
      <c r="F27" s="34" t="s">
        <v>245</v>
      </c>
      <c r="G27" s="34" t="s">
        <v>56</v>
      </c>
      <c r="H27" s="33" t="s">
        <v>54</v>
      </c>
      <c r="I27" s="35" t="s">
        <v>246</v>
      </c>
      <c r="J27" s="143">
        <v>22</v>
      </c>
      <c r="K27" s="132"/>
      <c r="L27" s="132"/>
    </row>
    <row r="28" spans="1:12" x14ac:dyDescent="0.2">
      <c r="A28" s="42" t="s">
        <v>6</v>
      </c>
      <c r="B28" s="42" t="s">
        <v>5</v>
      </c>
      <c r="C28" s="44" t="s">
        <v>1</v>
      </c>
      <c r="D28" s="14" t="s">
        <v>190</v>
      </c>
      <c r="E28" s="144">
        <v>1</v>
      </c>
      <c r="F28" s="36" t="s">
        <v>198</v>
      </c>
      <c r="G28" s="36" t="s">
        <v>147</v>
      </c>
      <c r="H28" s="33" t="s">
        <v>39</v>
      </c>
      <c r="I28" s="35" t="s">
        <v>199</v>
      </c>
      <c r="J28" s="143">
        <v>1</v>
      </c>
      <c r="K28" s="151">
        <v>3</v>
      </c>
      <c r="L28" s="153" t="s">
        <v>1175</v>
      </c>
    </row>
    <row r="29" spans="1:12" x14ac:dyDescent="0.2">
      <c r="A29" s="42" t="s">
        <v>6</v>
      </c>
      <c r="B29" s="42" t="s">
        <v>5</v>
      </c>
      <c r="C29" s="44" t="s">
        <v>1</v>
      </c>
      <c r="D29" s="14" t="s">
        <v>190</v>
      </c>
      <c r="E29" s="145">
        <v>2</v>
      </c>
      <c r="F29" s="36" t="s">
        <v>203</v>
      </c>
      <c r="G29" s="36" t="s">
        <v>81</v>
      </c>
      <c r="H29" s="33" t="s">
        <v>54</v>
      </c>
      <c r="I29" s="35" t="s">
        <v>204</v>
      </c>
      <c r="J29" s="143">
        <v>2</v>
      </c>
      <c r="K29" s="151">
        <v>1</v>
      </c>
      <c r="L29" s="153" t="s">
        <v>1174</v>
      </c>
    </row>
    <row r="30" spans="1:12" x14ac:dyDescent="0.2">
      <c r="A30" s="42" t="s">
        <v>6</v>
      </c>
      <c r="B30" s="42" t="s">
        <v>5</v>
      </c>
      <c r="C30" s="44" t="s">
        <v>1</v>
      </c>
      <c r="D30" s="14" t="s">
        <v>190</v>
      </c>
      <c r="E30" s="145">
        <v>3</v>
      </c>
      <c r="F30" s="36" t="s">
        <v>195</v>
      </c>
      <c r="G30" s="36" t="s">
        <v>196</v>
      </c>
      <c r="H30" s="33" t="s">
        <v>115</v>
      </c>
      <c r="I30" s="35" t="s">
        <v>197</v>
      </c>
      <c r="J30" s="143">
        <v>3</v>
      </c>
      <c r="K30" s="151">
        <v>2</v>
      </c>
      <c r="L30" s="153" t="s">
        <v>1176</v>
      </c>
    </row>
    <row r="31" spans="1:12" x14ac:dyDescent="0.2">
      <c r="A31" s="42" t="s">
        <v>6</v>
      </c>
      <c r="B31" s="42" t="s">
        <v>5</v>
      </c>
      <c r="C31" s="44" t="s">
        <v>1</v>
      </c>
      <c r="D31" s="14" t="s">
        <v>190</v>
      </c>
      <c r="E31" s="145">
        <v>4</v>
      </c>
      <c r="F31" s="36" t="s">
        <v>78</v>
      </c>
      <c r="G31" s="36" t="s">
        <v>21</v>
      </c>
      <c r="H31" s="33" t="s">
        <v>25</v>
      </c>
      <c r="I31" s="35" t="s">
        <v>211</v>
      </c>
      <c r="J31" s="143">
        <v>7</v>
      </c>
      <c r="K31" s="151">
        <v>5</v>
      </c>
      <c r="L31" s="153" t="s">
        <v>1178</v>
      </c>
    </row>
    <row r="32" spans="1:12" x14ac:dyDescent="0.2">
      <c r="A32" s="42" t="s">
        <v>6</v>
      </c>
      <c r="B32" s="42" t="s">
        <v>5</v>
      </c>
      <c r="C32" s="44" t="s">
        <v>1</v>
      </c>
      <c r="D32" s="14" t="s">
        <v>190</v>
      </c>
      <c r="E32" s="145">
        <v>5</v>
      </c>
      <c r="F32" s="36" t="s">
        <v>206</v>
      </c>
      <c r="G32" s="36" t="s">
        <v>207</v>
      </c>
      <c r="H32" s="33" t="s">
        <v>71</v>
      </c>
      <c r="I32" s="35" t="s">
        <v>208</v>
      </c>
      <c r="J32" s="143">
        <v>10</v>
      </c>
      <c r="K32" s="151">
        <v>14</v>
      </c>
      <c r="L32" s="153" t="s">
        <v>1183</v>
      </c>
    </row>
    <row r="33" spans="1:12" x14ac:dyDescent="0.2">
      <c r="A33" s="42" t="s">
        <v>6</v>
      </c>
      <c r="B33" s="42" t="s">
        <v>5</v>
      </c>
      <c r="C33" s="44" t="s">
        <v>1</v>
      </c>
      <c r="D33" s="14" t="s">
        <v>190</v>
      </c>
      <c r="E33" s="145">
        <v>6</v>
      </c>
      <c r="F33" s="36" t="s">
        <v>209</v>
      </c>
      <c r="G33" s="36" t="s">
        <v>163</v>
      </c>
      <c r="H33" s="33" t="s">
        <v>48</v>
      </c>
      <c r="I33" s="35" t="s">
        <v>210</v>
      </c>
      <c r="J33" s="143">
        <v>6</v>
      </c>
      <c r="K33" s="131"/>
      <c r="L33" s="153" t="s">
        <v>1181</v>
      </c>
    </row>
    <row r="34" spans="1:12" x14ac:dyDescent="0.2">
      <c r="A34" s="42" t="s">
        <v>6</v>
      </c>
      <c r="B34" s="42" t="s">
        <v>5</v>
      </c>
      <c r="C34" s="44" t="s">
        <v>1</v>
      </c>
      <c r="D34" s="14" t="s">
        <v>190</v>
      </c>
      <c r="E34" s="145">
        <v>7</v>
      </c>
      <c r="F34" s="36" t="s">
        <v>148</v>
      </c>
      <c r="G34" s="36" t="s">
        <v>149</v>
      </c>
      <c r="H34" s="33" t="s">
        <v>71</v>
      </c>
      <c r="I34" s="35" t="s">
        <v>205</v>
      </c>
      <c r="J34" s="143">
        <v>8</v>
      </c>
      <c r="K34" s="151">
        <v>11</v>
      </c>
      <c r="L34" s="153" t="s">
        <v>1182</v>
      </c>
    </row>
    <row r="35" spans="1:12" x14ac:dyDescent="0.2">
      <c r="A35" s="42" t="s">
        <v>6</v>
      </c>
      <c r="B35" s="42" t="s">
        <v>5</v>
      </c>
      <c r="C35" s="44" t="s">
        <v>1</v>
      </c>
      <c r="D35" s="14" t="s">
        <v>190</v>
      </c>
      <c r="E35" s="145">
        <v>8</v>
      </c>
      <c r="F35" s="36" t="s">
        <v>120</v>
      </c>
      <c r="G35" s="36" t="s">
        <v>121</v>
      </c>
      <c r="H35" s="33" t="s">
        <v>71</v>
      </c>
      <c r="I35" s="35" t="s">
        <v>191</v>
      </c>
      <c r="J35" s="143">
        <v>11</v>
      </c>
      <c r="K35" s="151">
        <v>6</v>
      </c>
      <c r="L35" s="153" t="s">
        <v>1180</v>
      </c>
    </row>
    <row r="36" spans="1:12" x14ac:dyDescent="0.2">
      <c r="A36" s="42" t="s">
        <v>6</v>
      </c>
      <c r="B36" s="42" t="s">
        <v>5</v>
      </c>
      <c r="C36" s="44" t="s">
        <v>1</v>
      </c>
      <c r="D36" s="14" t="s">
        <v>190</v>
      </c>
      <c r="E36" s="145">
        <v>9</v>
      </c>
      <c r="F36" s="36" t="s">
        <v>192</v>
      </c>
      <c r="G36" s="36" t="s">
        <v>145</v>
      </c>
      <c r="H36" s="33" t="s">
        <v>71</v>
      </c>
      <c r="I36" s="35" t="s">
        <v>193</v>
      </c>
      <c r="J36" s="143">
        <v>4</v>
      </c>
      <c r="K36" s="151">
        <v>4</v>
      </c>
      <c r="L36" s="153" t="s">
        <v>1177</v>
      </c>
    </row>
    <row r="37" spans="1:12" x14ac:dyDescent="0.2">
      <c r="A37" s="42" t="s">
        <v>6</v>
      </c>
      <c r="B37" s="42" t="s">
        <v>5</v>
      </c>
      <c r="C37" s="44" t="s">
        <v>1</v>
      </c>
      <c r="D37" s="14" t="s">
        <v>190</v>
      </c>
      <c r="E37" s="145">
        <v>10</v>
      </c>
      <c r="F37" s="36" t="s">
        <v>76</v>
      </c>
      <c r="G37" s="36" t="s">
        <v>53</v>
      </c>
      <c r="H37" s="33" t="s">
        <v>71</v>
      </c>
      <c r="I37" s="35" t="s">
        <v>202</v>
      </c>
      <c r="J37" s="143">
        <v>5</v>
      </c>
      <c r="K37" s="151">
        <v>13</v>
      </c>
      <c r="L37" s="153" t="s">
        <v>1179</v>
      </c>
    </row>
    <row r="38" spans="1:12" ht="15" x14ac:dyDescent="0.2">
      <c r="A38" s="42" t="s">
        <v>6</v>
      </c>
      <c r="B38" s="42" t="s">
        <v>5</v>
      </c>
      <c r="C38" s="44" t="s">
        <v>1</v>
      </c>
      <c r="D38" s="14" t="s">
        <v>190</v>
      </c>
      <c r="E38" s="145">
        <v>11</v>
      </c>
      <c r="F38" s="36" t="s">
        <v>129</v>
      </c>
      <c r="G38" s="36" t="s">
        <v>130</v>
      </c>
      <c r="H38" s="33" t="s">
        <v>71</v>
      </c>
      <c r="I38" s="35" t="s">
        <v>212</v>
      </c>
      <c r="J38" s="154">
        <v>13</v>
      </c>
      <c r="K38" s="150">
        <v>10</v>
      </c>
      <c r="L38" s="153" t="s">
        <v>1184</v>
      </c>
    </row>
    <row r="39" spans="1:12" x14ac:dyDescent="0.2">
      <c r="A39" s="42" t="s">
        <v>6</v>
      </c>
      <c r="B39" s="42" t="s">
        <v>5</v>
      </c>
      <c r="C39" s="44" t="s">
        <v>1</v>
      </c>
      <c r="D39" s="14" t="s">
        <v>190</v>
      </c>
      <c r="E39" s="145">
        <v>12</v>
      </c>
      <c r="F39" s="36" t="s">
        <v>176</v>
      </c>
      <c r="G39" s="36" t="s">
        <v>146</v>
      </c>
      <c r="H39" s="33" t="s">
        <v>71</v>
      </c>
      <c r="I39" s="35" t="s">
        <v>194</v>
      </c>
      <c r="J39" s="143">
        <v>12</v>
      </c>
      <c r="K39" s="151">
        <v>12</v>
      </c>
      <c r="L39" s="140"/>
    </row>
    <row r="40" spans="1:12" x14ac:dyDescent="0.2">
      <c r="A40" s="42" t="s">
        <v>6</v>
      </c>
      <c r="B40" s="42" t="s">
        <v>5</v>
      </c>
      <c r="C40" s="44" t="s">
        <v>1</v>
      </c>
      <c r="D40" s="14" t="s">
        <v>190</v>
      </c>
      <c r="E40" s="145">
        <v>13</v>
      </c>
      <c r="F40" s="125" t="s">
        <v>200</v>
      </c>
      <c r="G40" s="125" t="s">
        <v>43</v>
      </c>
      <c r="H40" s="111" t="s">
        <v>38</v>
      </c>
      <c r="I40" s="110" t="s">
        <v>201</v>
      </c>
      <c r="J40" s="143">
        <v>9</v>
      </c>
      <c r="K40" s="131"/>
      <c r="L40" s="140"/>
    </row>
    <row r="41" spans="1:12" x14ac:dyDescent="0.2">
      <c r="A41" s="42" t="s">
        <v>6</v>
      </c>
      <c r="B41" s="42" t="s">
        <v>5</v>
      </c>
      <c r="C41" s="44" t="s">
        <v>1</v>
      </c>
      <c r="D41" s="14" t="s">
        <v>190</v>
      </c>
      <c r="E41" s="145">
        <v>14</v>
      </c>
      <c r="F41" s="36" t="s">
        <v>653</v>
      </c>
      <c r="G41" s="36" t="s">
        <v>652</v>
      </c>
      <c r="H41" s="33" t="s">
        <v>635</v>
      </c>
      <c r="I41" s="35" t="s">
        <v>651</v>
      </c>
      <c r="J41" s="131"/>
      <c r="K41" s="150">
        <v>7</v>
      </c>
      <c r="L41" s="113"/>
    </row>
    <row r="42" spans="1:12" x14ac:dyDescent="0.2">
      <c r="A42" s="42" t="s">
        <v>6</v>
      </c>
      <c r="B42" s="42" t="s">
        <v>5</v>
      </c>
      <c r="C42" s="44" t="s">
        <v>1</v>
      </c>
      <c r="D42" s="14" t="s">
        <v>190</v>
      </c>
      <c r="E42" s="145">
        <v>15</v>
      </c>
      <c r="F42" s="36" t="s">
        <v>618</v>
      </c>
      <c r="G42" s="36" t="s">
        <v>144</v>
      </c>
      <c r="H42" s="33" t="s">
        <v>39</v>
      </c>
      <c r="I42" s="35" t="s">
        <v>617</v>
      </c>
      <c r="J42" s="131"/>
      <c r="K42" s="150">
        <v>8</v>
      </c>
      <c r="L42" s="113"/>
    </row>
    <row r="43" spans="1:12" x14ac:dyDescent="0.2">
      <c r="A43" s="42" t="s">
        <v>6</v>
      </c>
      <c r="B43" s="42" t="s">
        <v>5</v>
      </c>
      <c r="C43" s="44" t="s">
        <v>1</v>
      </c>
      <c r="D43" s="14" t="s">
        <v>190</v>
      </c>
      <c r="E43" s="145">
        <v>16</v>
      </c>
      <c r="F43" s="36" t="s">
        <v>566</v>
      </c>
      <c r="G43" s="36" t="s">
        <v>565</v>
      </c>
      <c r="H43" s="33" t="s">
        <v>48</v>
      </c>
      <c r="I43" s="35" t="s">
        <v>564</v>
      </c>
      <c r="J43" s="131"/>
      <c r="K43" s="150">
        <v>9</v>
      </c>
      <c r="L43" s="113"/>
    </row>
    <row r="46" spans="1:12" x14ac:dyDescent="0.2">
      <c r="E46" s="8"/>
      <c r="F46" s="8"/>
      <c r="G46" s="8"/>
      <c r="H46" s="8"/>
      <c r="K46" s="8"/>
      <c r="L46" s="8"/>
    </row>
  </sheetData>
  <sortState xmlns:xlrd2="http://schemas.microsoft.com/office/spreadsheetml/2017/richdata2" ref="E5:L12">
    <sortCondition ref="E5:E12"/>
  </sortState>
  <mergeCells count="1">
    <mergeCell ref="A1:L1"/>
  </mergeCells>
  <phoneticPr fontId="2" type="noConversion"/>
  <pageMargins left="0.15748031496062992" right="0.15748031496062992" top="0.19685039370078741" bottom="0.15748031496062992" header="0.1574803149606299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">
    <tabColor rgb="FFFFFF00"/>
    <pageSetUpPr fitToPage="1"/>
  </sheetPr>
  <dimension ref="A1:N91"/>
  <sheetViews>
    <sheetView zoomScale="115" zoomScaleNormal="115" workbookViewId="0">
      <pane ySplit="3" topLeftCell="A48" activePane="bottomLeft" state="frozen"/>
      <selection pane="bottomLeft" activeCell="F3" sqref="F3:L64"/>
    </sheetView>
  </sheetViews>
  <sheetFormatPr baseColWidth="10" defaultColWidth="46.25" defaultRowHeight="13.5" customHeight="1" x14ac:dyDescent="0.2"/>
  <cols>
    <col min="1" max="1" width="18.5" style="1" bestFit="1" customWidth="1"/>
    <col min="2" max="2" width="8.375" style="1" bestFit="1" customWidth="1"/>
    <col min="3" max="3" width="7.375" style="1" bestFit="1" customWidth="1"/>
    <col min="4" max="4" width="7.125" style="8" bestFit="1" customWidth="1"/>
    <col min="5" max="5" width="2.625" style="102" bestFit="1" customWidth="1"/>
    <col min="6" max="6" width="12.5" style="2" bestFit="1" customWidth="1"/>
    <col min="7" max="7" width="16.625" style="2" bestFit="1" customWidth="1"/>
    <col min="8" max="8" width="22.75" style="3" bestFit="1" customWidth="1"/>
    <col min="9" max="9" width="10.25" style="19" bestFit="1" customWidth="1"/>
    <col min="10" max="10" width="5.625" style="1" bestFit="1" customWidth="1"/>
    <col min="11" max="11" width="5.625" style="7" bestFit="1" customWidth="1"/>
    <col min="12" max="12" width="7.125" style="8" bestFit="1" customWidth="1"/>
    <col min="13" max="13" width="3.625" style="1" customWidth="1"/>
    <col min="14" max="16384" width="46.25" style="1"/>
  </cols>
  <sheetData>
    <row r="1" spans="1:14" ht="26.25" x14ac:dyDescent="0.2">
      <c r="A1" s="276" t="s">
        <v>186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4" ht="13.5" customHeight="1" x14ac:dyDescent="0.2">
      <c r="B2" s="2"/>
      <c r="C2" s="2"/>
      <c r="D2" s="2"/>
      <c r="E2" s="3"/>
      <c r="G2" s="4"/>
      <c r="H2" s="5"/>
      <c r="I2" s="6"/>
      <c r="K2" s="1"/>
      <c r="L2" s="1"/>
    </row>
    <row r="3" spans="1:14" ht="25.5" x14ac:dyDescent="0.2">
      <c r="D3" s="1"/>
      <c r="I3" s="6"/>
      <c r="J3" s="15">
        <v>45239</v>
      </c>
      <c r="K3" s="15">
        <v>45253</v>
      </c>
      <c r="L3" s="76" t="s">
        <v>187</v>
      </c>
    </row>
    <row r="4" spans="1:14" ht="13.5" customHeight="1" x14ac:dyDescent="0.2">
      <c r="A4" s="42" t="s">
        <v>6</v>
      </c>
      <c r="B4" s="42" t="s">
        <v>5</v>
      </c>
      <c r="C4" s="43" t="s">
        <v>0</v>
      </c>
      <c r="D4" s="14" t="s">
        <v>1350</v>
      </c>
      <c r="E4" s="101">
        <v>1</v>
      </c>
      <c r="F4" s="34" t="s">
        <v>136</v>
      </c>
      <c r="G4" s="34" t="s">
        <v>33</v>
      </c>
      <c r="H4" s="33" t="s">
        <v>220</v>
      </c>
      <c r="I4" s="35" t="s">
        <v>306</v>
      </c>
      <c r="J4" s="135">
        <v>7</v>
      </c>
      <c r="K4" s="139">
        <v>13</v>
      </c>
      <c r="L4" s="136" t="s">
        <v>1191</v>
      </c>
      <c r="N4"/>
    </row>
    <row r="5" spans="1:14" ht="13.5" customHeight="1" x14ac:dyDescent="0.2">
      <c r="A5" s="42" t="s">
        <v>6</v>
      </c>
      <c r="B5" s="42" t="s">
        <v>5</v>
      </c>
      <c r="C5" s="43" t="s">
        <v>0</v>
      </c>
      <c r="D5" s="14" t="s">
        <v>1350</v>
      </c>
      <c r="E5" s="186">
        <v>2</v>
      </c>
      <c r="F5" s="34" t="s">
        <v>139</v>
      </c>
      <c r="G5" s="34" t="s">
        <v>140</v>
      </c>
      <c r="H5" s="33" t="s">
        <v>71</v>
      </c>
      <c r="I5" s="35" t="s">
        <v>362</v>
      </c>
      <c r="J5" s="135">
        <v>1</v>
      </c>
      <c r="K5" s="139">
        <v>17</v>
      </c>
      <c r="L5" s="136" t="s">
        <v>1175</v>
      </c>
      <c r="N5"/>
    </row>
    <row r="6" spans="1:14" ht="13.5" customHeight="1" x14ac:dyDescent="0.2">
      <c r="A6" s="42" t="s">
        <v>6</v>
      </c>
      <c r="B6" s="42" t="s">
        <v>5</v>
      </c>
      <c r="C6" s="43" t="s">
        <v>0</v>
      </c>
      <c r="D6" s="14" t="s">
        <v>1350</v>
      </c>
      <c r="E6" s="186">
        <v>3</v>
      </c>
      <c r="F6" s="34" t="s">
        <v>55</v>
      </c>
      <c r="G6" s="34" t="s">
        <v>329</v>
      </c>
      <c r="H6" s="33" t="s">
        <v>99</v>
      </c>
      <c r="I6" s="35" t="s">
        <v>330</v>
      </c>
      <c r="J6" s="135">
        <v>2</v>
      </c>
      <c r="K6" s="139">
        <v>3</v>
      </c>
      <c r="L6" s="136" t="s">
        <v>1176</v>
      </c>
      <c r="N6"/>
    </row>
    <row r="7" spans="1:14" ht="13.5" customHeight="1" x14ac:dyDescent="0.2">
      <c r="A7" s="42" t="s">
        <v>6</v>
      </c>
      <c r="B7" s="42" t="s">
        <v>5</v>
      </c>
      <c r="C7" s="43" t="s">
        <v>0</v>
      </c>
      <c r="D7" s="14" t="s">
        <v>1350</v>
      </c>
      <c r="E7" s="186">
        <v>4</v>
      </c>
      <c r="F7" s="34" t="s">
        <v>174</v>
      </c>
      <c r="G7" s="34" t="s">
        <v>131</v>
      </c>
      <c r="H7" s="33" t="s">
        <v>38</v>
      </c>
      <c r="I7" s="35" t="s">
        <v>366</v>
      </c>
      <c r="J7" s="135">
        <v>20</v>
      </c>
      <c r="K7" s="139">
        <v>2</v>
      </c>
      <c r="L7" s="136" t="s">
        <v>1177</v>
      </c>
      <c r="N7"/>
    </row>
    <row r="8" spans="1:14" ht="13.5" customHeight="1" x14ac:dyDescent="0.2">
      <c r="A8" s="42" t="s">
        <v>6</v>
      </c>
      <c r="B8" s="42" t="s">
        <v>5</v>
      </c>
      <c r="C8" s="43" t="s">
        <v>0</v>
      </c>
      <c r="D8" s="14" t="s">
        <v>1350</v>
      </c>
      <c r="E8" s="186">
        <v>5</v>
      </c>
      <c r="F8" s="34" t="s">
        <v>109</v>
      </c>
      <c r="G8" s="34" t="s">
        <v>74</v>
      </c>
      <c r="H8" s="33" t="s">
        <v>71</v>
      </c>
      <c r="I8" s="35" t="s">
        <v>336</v>
      </c>
      <c r="J8" s="135">
        <v>17</v>
      </c>
      <c r="K8" s="139">
        <v>8</v>
      </c>
      <c r="L8" s="136" t="s">
        <v>1192</v>
      </c>
      <c r="N8"/>
    </row>
    <row r="9" spans="1:14" ht="13.5" customHeight="1" x14ac:dyDescent="0.2">
      <c r="A9" s="42" t="s">
        <v>6</v>
      </c>
      <c r="B9" s="42" t="s">
        <v>5</v>
      </c>
      <c r="C9" s="43" t="s">
        <v>0</v>
      </c>
      <c r="D9" s="14" t="s">
        <v>1350</v>
      </c>
      <c r="E9" s="186">
        <v>6</v>
      </c>
      <c r="F9" s="34" t="s">
        <v>117</v>
      </c>
      <c r="G9" s="34" t="s">
        <v>57</v>
      </c>
      <c r="H9" s="33" t="s">
        <v>75</v>
      </c>
      <c r="I9" s="35" t="s">
        <v>363</v>
      </c>
      <c r="J9" s="135">
        <v>3</v>
      </c>
      <c r="K9" s="139">
        <v>31</v>
      </c>
      <c r="L9" s="136" t="s">
        <v>1178</v>
      </c>
      <c r="N9"/>
    </row>
    <row r="10" spans="1:14" ht="13.5" customHeight="1" x14ac:dyDescent="0.2">
      <c r="A10" s="42" t="s">
        <v>6</v>
      </c>
      <c r="B10" s="42" t="s">
        <v>5</v>
      </c>
      <c r="C10" s="43" t="s">
        <v>0</v>
      </c>
      <c r="D10" s="14" t="s">
        <v>1350</v>
      </c>
      <c r="E10" s="186">
        <v>7</v>
      </c>
      <c r="F10" s="34" t="s">
        <v>245</v>
      </c>
      <c r="G10" s="34" t="s">
        <v>56</v>
      </c>
      <c r="H10" s="33" t="s">
        <v>54</v>
      </c>
      <c r="I10" s="35" t="s">
        <v>246</v>
      </c>
      <c r="J10" s="133"/>
      <c r="K10" s="156">
        <v>4</v>
      </c>
      <c r="L10" s="142" t="s">
        <v>1197</v>
      </c>
      <c r="N10"/>
    </row>
    <row r="11" spans="1:14" ht="13.5" customHeight="1" x14ac:dyDescent="0.2">
      <c r="A11" s="42" t="s">
        <v>6</v>
      </c>
      <c r="B11" s="42" t="s">
        <v>5</v>
      </c>
      <c r="C11" s="43" t="s">
        <v>0</v>
      </c>
      <c r="D11" s="14" t="s">
        <v>1350</v>
      </c>
      <c r="E11" s="186">
        <v>8</v>
      </c>
      <c r="F11" s="34" t="s">
        <v>97</v>
      </c>
      <c r="G11" s="34" t="s">
        <v>98</v>
      </c>
      <c r="H11" s="33" t="s">
        <v>71</v>
      </c>
      <c r="I11" s="35" t="s">
        <v>292</v>
      </c>
      <c r="J11" s="135">
        <v>14</v>
      </c>
      <c r="K11" s="139">
        <v>6</v>
      </c>
      <c r="L11" s="136" t="s">
        <v>1190</v>
      </c>
      <c r="N11"/>
    </row>
    <row r="12" spans="1:14" ht="13.5" customHeight="1" x14ac:dyDescent="0.2">
      <c r="A12" s="42" t="s">
        <v>6</v>
      </c>
      <c r="B12" s="42" t="s">
        <v>5</v>
      </c>
      <c r="C12" s="43" t="s">
        <v>0</v>
      </c>
      <c r="D12" s="14" t="s">
        <v>1350</v>
      </c>
      <c r="E12" s="186">
        <v>9</v>
      </c>
      <c r="F12" s="34" t="s">
        <v>312</v>
      </c>
      <c r="G12" s="34" t="s">
        <v>63</v>
      </c>
      <c r="H12" s="33" t="s">
        <v>75</v>
      </c>
      <c r="I12" s="35" t="s">
        <v>313</v>
      </c>
      <c r="J12" s="135">
        <v>11</v>
      </c>
      <c r="K12" s="139">
        <v>9</v>
      </c>
      <c r="L12" s="136" t="s">
        <v>1194</v>
      </c>
      <c r="N12"/>
    </row>
    <row r="13" spans="1:14" ht="13.5" customHeight="1" x14ac:dyDescent="0.2">
      <c r="A13" s="42" t="s">
        <v>6</v>
      </c>
      <c r="B13" s="42" t="s">
        <v>5</v>
      </c>
      <c r="C13" s="43" t="s">
        <v>0</v>
      </c>
      <c r="D13" s="14" t="s">
        <v>1350</v>
      </c>
      <c r="E13" s="186">
        <v>10</v>
      </c>
      <c r="F13" s="34" t="s">
        <v>325</v>
      </c>
      <c r="G13" s="34" t="s">
        <v>326</v>
      </c>
      <c r="H13" s="33" t="s">
        <v>75</v>
      </c>
      <c r="I13" s="35" t="s">
        <v>327</v>
      </c>
      <c r="J13" s="133"/>
      <c r="K13" s="139">
        <v>11</v>
      </c>
      <c r="L13" s="136" t="s">
        <v>1196</v>
      </c>
      <c r="N13"/>
    </row>
    <row r="14" spans="1:14" ht="13.5" customHeight="1" x14ac:dyDescent="0.2">
      <c r="A14" s="42" t="s">
        <v>6</v>
      </c>
      <c r="B14" s="42" t="s">
        <v>5</v>
      </c>
      <c r="C14" s="43" t="s">
        <v>0</v>
      </c>
      <c r="D14" s="14" t="s">
        <v>1350</v>
      </c>
      <c r="E14" s="186">
        <v>11</v>
      </c>
      <c r="F14" s="34" t="s">
        <v>103</v>
      </c>
      <c r="G14" s="34" t="s">
        <v>84</v>
      </c>
      <c r="H14" s="33" t="s">
        <v>100</v>
      </c>
      <c r="I14" s="35" t="s">
        <v>301</v>
      </c>
      <c r="J14" s="135">
        <v>5</v>
      </c>
      <c r="K14" s="139">
        <v>5</v>
      </c>
      <c r="L14" s="136" t="s">
        <v>1180</v>
      </c>
      <c r="N14"/>
    </row>
    <row r="15" spans="1:14" ht="13.5" customHeight="1" x14ac:dyDescent="0.2">
      <c r="A15" s="42" t="s">
        <v>6</v>
      </c>
      <c r="B15" s="42" t="s">
        <v>5</v>
      </c>
      <c r="C15" s="43" t="s">
        <v>0</v>
      </c>
      <c r="D15" s="14" t="s">
        <v>1350</v>
      </c>
      <c r="E15" s="186">
        <v>12</v>
      </c>
      <c r="F15" s="34" t="s">
        <v>106</v>
      </c>
      <c r="G15" s="34" t="s">
        <v>107</v>
      </c>
      <c r="H15" s="33" t="s">
        <v>71</v>
      </c>
      <c r="I15" s="35" t="s">
        <v>314</v>
      </c>
      <c r="J15" s="135">
        <v>10</v>
      </c>
      <c r="K15" s="139">
        <v>19</v>
      </c>
      <c r="L15" s="136" t="s">
        <v>1195</v>
      </c>
      <c r="N15"/>
    </row>
    <row r="16" spans="1:14" ht="13.5" customHeight="1" x14ac:dyDescent="0.2">
      <c r="A16" s="42" t="s">
        <v>6</v>
      </c>
      <c r="B16" s="42" t="s">
        <v>5</v>
      </c>
      <c r="C16" s="43" t="s">
        <v>0</v>
      </c>
      <c r="D16" s="14" t="s">
        <v>1350</v>
      </c>
      <c r="E16" s="186">
        <v>13</v>
      </c>
      <c r="F16" s="34" t="s">
        <v>111</v>
      </c>
      <c r="G16" s="34" t="s">
        <v>112</v>
      </c>
      <c r="H16" s="33" t="s">
        <v>38</v>
      </c>
      <c r="I16" s="35" t="s">
        <v>351</v>
      </c>
      <c r="J16" s="135">
        <v>9</v>
      </c>
      <c r="K16" s="139">
        <v>1</v>
      </c>
      <c r="L16" s="136" t="s">
        <v>1174</v>
      </c>
      <c r="N16"/>
    </row>
    <row r="17" spans="1:14" ht="13.5" customHeight="1" x14ac:dyDescent="0.2">
      <c r="A17" s="42" t="s">
        <v>6</v>
      </c>
      <c r="B17" s="42" t="s">
        <v>5</v>
      </c>
      <c r="C17" s="43" t="s">
        <v>0</v>
      </c>
      <c r="D17" s="14" t="s">
        <v>1350</v>
      </c>
      <c r="E17" s="186">
        <v>14</v>
      </c>
      <c r="F17" s="34" t="s">
        <v>65</v>
      </c>
      <c r="G17" s="34" t="s">
        <v>28</v>
      </c>
      <c r="H17" s="33" t="s">
        <v>48</v>
      </c>
      <c r="I17" s="35" t="s">
        <v>361</v>
      </c>
      <c r="J17" s="135">
        <v>4</v>
      </c>
      <c r="K17" s="139">
        <v>15</v>
      </c>
      <c r="L17" s="136" t="s">
        <v>1179</v>
      </c>
      <c r="N17"/>
    </row>
    <row r="18" spans="1:14" ht="13.5" customHeight="1" x14ac:dyDescent="0.2">
      <c r="A18" s="42" t="s">
        <v>6</v>
      </c>
      <c r="B18" s="42" t="s">
        <v>5</v>
      </c>
      <c r="C18" s="43" t="s">
        <v>0</v>
      </c>
      <c r="D18" s="14" t="s">
        <v>1350</v>
      </c>
      <c r="E18" s="62">
        <v>15</v>
      </c>
      <c r="F18" s="34" t="s">
        <v>364</v>
      </c>
      <c r="G18" s="34" t="s">
        <v>33</v>
      </c>
      <c r="H18" s="33" t="s">
        <v>39</v>
      </c>
      <c r="I18" s="35" t="s">
        <v>365</v>
      </c>
      <c r="J18" s="135">
        <v>6</v>
      </c>
      <c r="K18" s="139">
        <v>10</v>
      </c>
      <c r="L18" s="136" t="s">
        <v>1181</v>
      </c>
      <c r="N18"/>
    </row>
    <row r="19" spans="1:14" ht="13.5" customHeight="1" x14ac:dyDescent="0.2">
      <c r="A19" s="42" t="s">
        <v>6</v>
      </c>
      <c r="B19" s="42" t="s">
        <v>5</v>
      </c>
      <c r="C19" s="43" t="s">
        <v>0</v>
      </c>
      <c r="D19" s="14" t="s">
        <v>1350</v>
      </c>
      <c r="E19" s="62">
        <v>16</v>
      </c>
      <c r="F19" s="34" t="s">
        <v>116</v>
      </c>
      <c r="G19" s="34" t="s">
        <v>104</v>
      </c>
      <c r="H19" s="33" t="s">
        <v>25</v>
      </c>
      <c r="I19" s="35" t="s">
        <v>358</v>
      </c>
      <c r="J19" s="135">
        <v>8</v>
      </c>
      <c r="K19" s="139">
        <v>35</v>
      </c>
      <c r="L19" s="136" t="s">
        <v>1193</v>
      </c>
      <c r="N19"/>
    </row>
    <row r="20" spans="1:14" ht="13.5" customHeight="1" x14ac:dyDescent="0.2">
      <c r="A20" s="42" t="s">
        <v>6</v>
      </c>
      <c r="B20" s="42" t="s">
        <v>5</v>
      </c>
      <c r="C20" s="43" t="s">
        <v>0</v>
      </c>
      <c r="D20" s="14" t="s">
        <v>1350</v>
      </c>
      <c r="E20" s="94">
        <v>17</v>
      </c>
      <c r="F20" s="34" t="s">
        <v>1185</v>
      </c>
      <c r="G20" s="34" t="s">
        <v>60</v>
      </c>
      <c r="H20" s="33" t="s">
        <v>38</v>
      </c>
      <c r="I20" s="35" t="s">
        <v>1186</v>
      </c>
      <c r="J20" s="133"/>
      <c r="K20" s="156">
        <v>7</v>
      </c>
      <c r="L20" s="142" t="s">
        <v>1182</v>
      </c>
      <c r="N20"/>
    </row>
    <row r="21" spans="1:14" ht="13.5" customHeight="1" x14ac:dyDescent="0.2">
      <c r="A21" s="42" t="s">
        <v>6</v>
      </c>
      <c r="B21" s="42" t="s">
        <v>5</v>
      </c>
      <c r="C21" s="43" t="s">
        <v>0</v>
      </c>
      <c r="D21" s="14" t="s">
        <v>1350</v>
      </c>
      <c r="E21" s="103">
        <v>18</v>
      </c>
      <c r="F21" s="34" t="s">
        <v>94</v>
      </c>
      <c r="G21" s="34" t="s">
        <v>95</v>
      </c>
      <c r="H21" s="33" t="s">
        <v>71</v>
      </c>
      <c r="I21" s="35" t="s">
        <v>300</v>
      </c>
      <c r="J21" s="135">
        <v>15</v>
      </c>
      <c r="K21" s="139">
        <v>12</v>
      </c>
      <c r="L21" s="136" t="s">
        <v>1183</v>
      </c>
      <c r="N21"/>
    </row>
    <row r="22" spans="1:14" ht="13.5" customHeight="1" x14ac:dyDescent="0.2">
      <c r="A22" s="42" t="s">
        <v>6</v>
      </c>
      <c r="B22" s="42" t="s">
        <v>5</v>
      </c>
      <c r="C22" s="43" t="s">
        <v>0</v>
      </c>
      <c r="D22" s="14" t="s">
        <v>1350</v>
      </c>
      <c r="E22" s="94">
        <v>19</v>
      </c>
      <c r="F22" s="34" t="s">
        <v>337</v>
      </c>
      <c r="G22" s="34" t="s">
        <v>338</v>
      </c>
      <c r="H22" s="33" t="s">
        <v>48</v>
      </c>
      <c r="I22" s="35" t="s">
        <v>339</v>
      </c>
      <c r="J22" s="157">
        <v>12</v>
      </c>
      <c r="K22" s="156">
        <v>28</v>
      </c>
      <c r="L22" s="142" t="s">
        <v>1184</v>
      </c>
      <c r="N22"/>
    </row>
    <row r="23" spans="1:14" ht="13.5" customHeight="1" x14ac:dyDescent="0.2">
      <c r="A23" s="42" t="s">
        <v>6</v>
      </c>
      <c r="B23" s="42" t="s">
        <v>5</v>
      </c>
      <c r="C23" s="43" t="s">
        <v>0</v>
      </c>
      <c r="D23" s="14" t="s">
        <v>1350</v>
      </c>
      <c r="E23" s="62">
        <v>20</v>
      </c>
      <c r="F23" s="34" t="s">
        <v>333</v>
      </c>
      <c r="G23" s="34" t="s">
        <v>334</v>
      </c>
      <c r="H23" s="33" t="s">
        <v>54</v>
      </c>
      <c r="I23" s="35" t="s">
        <v>335</v>
      </c>
      <c r="J23" s="135">
        <v>43</v>
      </c>
      <c r="K23" s="139">
        <v>14</v>
      </c>
      <c r="L23" s="133"/>
      <c r="N23"/>
    </row>
    <row r="24" spans="1:14" ht="13.5" customHeight="1" x14ac:dyDescent="0.2">
      <c r="A24" s="42" t="s">
        <v>6</v>
      </c>
      <c r="B24" s="42" t="s">
        <v>5</v>
      </c>
      <c r="C24" s="43" t="s">
        <v>0</v>
      </c>
      <c r="D24" s="14" t="s">
        <v>1350</v>
      </c>
      <c r="E24" s="62">
        <v>21</v>
      </c>
      <c r="F24" s="34" t="s">
        <v>173</v>
      </c>
      <c r="G24" s="34" t="s">
        <v>168</v>
      </c>
      <c r="H24" s="33" t="s">
        <v>48</v>
      </c>
      <c r="I24" s="35" t="s">
        <v>315</v>
      </c>
      <c r="J24" s="134">
        <v>29</v>
      </c>
      <c r="K24" s="139">
        <v>16</v>
      </c>
      <c r="L24" s="133"/>
      <c r="N24"/>
    </row>
    <row r="25" spans="1:14" ht="13.5" customHeight="1" x14ac:dyDescent="0.2">
      <c r="A25" s="42" t="s">
        <v>6</v>
      </c>
      <c r="B25" s="42" t="s">
        <v>5</v>
      </c>
      <c r="C25" s="43" t="s">
        <v>0</v>
      </c>
      <c r="D25" s="14" t="s">
        <v>1350</v>
      </c>
      <c r="E25" s="62">
        <v>22</v>
      </c>
      <c r="F25" s="34" t="s">
        <v>352</v>
      </c>
      <c r="G25" s="34" t="s">
        <v>353</v>
      </c>
      <c r="H25" s="33" t="s">
        <v>25</v>
      </c>
      <c r="I25" s="35" t="s">
        <v>354</v>
      </c>
      <c r="J25" s="135">
        <v>16</v>
      </c>
      <c r="K25" s="139">
        <v>59</v>
      </c>
      <c r="L25" s="133"/>
      <c r="N25"/>
    </row>
    <row r="26" spans="1:14" ht="13.5" customHeight="1" x14ac:dyDescent="0.2">
      <c r="A26" s="42" t="s">
        <v>6</v>
      </c>
      <c r="B26" s="42" t="s">
        <v>5</v>
      </c>
      <c r="C26" s="43" t="s">
        <v>0</v>
      </c>
      <c r="D26" s="14" t="s">
        <v>1350</v>
      </c>
      <c r="E26" s="62">
        <v>23</v>
      </c>
      <c r="F26" s="34" t="s">
        <v>304</v>
      </c>
      <c r="G26" s="34" t="s">
        <v>69</v>
      </c>
      <c r="H26" s="33" t="s">
        <v>54</v>
      </c>
      <c r="I26" s="35" t="s">
        <v>305</v>
      </c>
      <c r="J26" s="135">
        <v>18</v>
      </c>
      <c r="K26" s="139">
        <v>18</v>
      </c>
      <c r="L26" s="133"/>
      <c r="N26"/>
    </row>
    <row r="27" spans="1:14" ht="13.5" customHeight="1" x14ac:dyDescent="0.2">
      <c r="A27" s="42" t="s">
        <v>6</v>
      </c>
      <c r="B27" s="42" t="s">
        <v>5</v>
      </c>
      <c r="C27" s="43" t="s">
        <v>0</v>
      </c>
      <c r="D27" s="14" t="s">
        <v>1350</v>
      </c>
      <c r="E27" s="62">
        <v>24</v>
      </c>
      <c r="F27" s="34" t="s">
        <v>343</v>
      </c>
      <c r="G27" s="34" t="s">
        <v>104</v>
      </c>
      <c r="H27" s="33" t="s">
        <v>48</v>
      </c>
      <c r="I27" s="35" t="s">
        <v>344</v>
      </c>
      <c r="J27" s="135">
        <v>19</v>
      </c>
      <c r="K27" s="139">
        <v>51</v>
      </c>
      <c r="L27" s="133"/>
      <c r="N27"/>
    </row>
    <row r="28" spans="1:14" ht="13.5" customHeight="1" x14ac:dyDescent="0.2">
      <c r="A28" s="42" t="s">
        <v>6</v>
      </c>
      <c r="B28" s="42" t="s">
        <v>5</v>
      </c>
      <c r="C28" s="43" t="s">
        <v>0</v>
      </c>
      <c r="D28" s="14" t="s">
        <v>1350</v>
      </c>
      <c r="E28" s="62">
        <v>25</v>
      </c>
      <c r="F28" s="34" t="s">
        <v>118</v>
      </c>
      <c r="G28" s="34" t="s">
        <v>119</v>
      </c>
      <c r="H28" s="33" t="s">
        <v>25</v>
      </c>
      <c r="I28" s="35" t="s">
        <v>367</v>
      </c>
      <c r="J28" s="135">
        <v>34</v>
      </c>
      <c r="K28" s="139">
        <v>21</v>
      </c>
      <c r="L28" s="133"/>
      <c r="N28"/>
    </row>
    <row r="29" spans="1:14" ht="13.5" customHeight="1" x14ac:dyDescent="0.2">
      <c r="A29" s="42" t="s">
        <v>6</v>
      </c>
      <c r="B29" s="42" t="s">
        <v>5</v>
      </c>
      <c r="C29" s="43" t="s">
        <v>0</v>
      </c>
      <c r="D29" s="14" t="s">
        <v>1350</v>
      </c>
      <c r="E29" s="62">
        <v>26</v>
      </c>
      <c r="F29" s="34" t="s">
        <v>114</v>
      </c>
      <c r="G29" s="34" t="s">
        <v>60</v>
      </c>
      <c r="H29" s="33" t="s">
        <v>39</v>
      </c>
      <c r="I29" s="35" t="s">
        <v>356</v>
      </c>
      <c r="J29" s="135">
        <v>32</v>
      </c>
      <c r="K29" s="139">
        <v>20</v>
      </c>
      <c r="L29" s="133"/>
      <c r="N29"/>
    </row>
    <row r="30" spans="1:14" ht="13.5" customHeight="1" x14ac:dyDescent="0.2">
      <c r="A30" s="42" t="s">
        <v>6</v>
      </c>
      <c r="B30" s="42" t="s">
        <v>5</v>
      </c>
      <c r="C30" s="43" t="s">
        <v>0</v>
      </c>
      <c r="D30" s="14" t="s">
        <v>1350</v>
      </c>
      <c r="E30" s="62">
        <v>26</v>
      </c>
      <c r="F30" s="34" t="s">
        <v>101</v>
      </c>
      <c r="G30" s="34" t="s">
        <v>102</v>
      </c>
      <c r="H30" s="33" t="s">
        <v>39</v>
      </c>
      <c r="I30" s="35" t="s">
        <v>299</v>
      </c>
      <c r="J30" s="135">
        <v>21</v>
      </c>
      <c r="K30" s="139">
        <v>50</v>
      </c>
      <c r="L30" s="133"/>
      <c r="N30"/>
    </row>
    <row r="31" spans="1:14" ht="13.5" customHeight="1" x14ac:dyDescent="0.2">
      <c r="A31" s="42" t="s">
        <v>6</v>
      </c>
      <c r="B31" s="42" t="s">
        <v>5</v>
      </c>
      <c r="C31" s="43" t="s">
        <v>0</v>
      </c>
      <c r="D31" s="14" t="s">
        <v>1350</v>
      </c>
      <c r="E31" s="62">
        <v>28</v>
      </c>
      <c r="F31" s="34" t="s">
        <v>97</v>
      </c>
      <c r="G31" s="34" t="s">
        <v>52</v>
      </c>
      <c r="H31" s="33" t="s">
        <v>71</v>
      </c>
      <c r="I31" s="35" t="s">
        <v>293</v>
      </c>
      <c r="J31" s="135">
        <v>30</v>
      </c>
      <c r="K31" s="139">
        <v>22</v>
      </c>
      <c r="L31" s="133"/>
      <c r="N31"/>
    </row>
    <row r="32" spans="1:14" ht="13.5" customHeight="1" x14ac:dyDescent="0.2">
      <c r="A32" s="42" t="s">
        <v>6</v>
      </c>
      <c r="B32" s="42" t="s">
        <v>5</v>
      </c>
      <c r="C32" s="43" t="s">
        <v>0</v>
      </c>
      <c r="D32" s="14" t="s">
        <v>1350</v>
      </c>
      <c r="E32" s="62">
        <v>29</v>
      </c>
      <c r="F32" s="34" t="s">
        <v>348</v>
      </c>
      <c r="G32" s="34" t="s">
        <v>160</v>
      </c>
      <c r="H32" s="33" t="s">
        <v>39</v>
      </c>
      <c r="I32" s="35" t="s">
        <v>349</v>
      </c>
      <c r="J32" s="135">
        <v>22</v>
      </c>
      <c r="K32" s="139">
        <v>60</v>
      </c>
      <c r="L32" s="133"/>
      <c r="N32"/>
    </row>
    <row r="33" spans="1:14" ht="13.5" customHeight="1" x14ac:dyDescent="0.2">
      <c r="A33" s="42" t="s">
        <v>6</v>
      </c>
      <c r="B33" s="42" t="s">
        <v>5</v>
      </c>
      <c r="C33" s="43" t="s">
        <v>0</v>
      </c>
      <c r="D33" s="14" t="s">
        <v>1350</v>
      </c>
      <c r="E33" s="62">
        <v>30</v>
      </c>
      <c r="F33" s="34" t="s">
        <v>368</v>
      </c>
      <c r="G33" s="34" t="s">
        <v>171</v>
      </c>
      <c r="H33" s="33" t="s">
        <v>41</v>
      </c>
      <c r="I33" s="35" t="s">
        <v>369</v>
      </c>
      <c r="J33" s="135">
        <v>41</v>
      </c>
      <c r="K33" s="139">
        <v>23</v>
      </c>
      <c r="L33" s="133"/>
      <c r="N33"/>
    </row>
    <row r="34" spans="1:14" ht="13.5" customHeight="1" x14ac:dyDescent="0.2">
      <c r="A34" s="42" t="s">
        <v>6</v>
      </c>
      <c r="B34" s="42" t="s">
        <v>5</v>
      </c>
      <c r="C34" s="43" t="s">
        <v>0</v>
      </c>
      <c r="D34" s="14" t="s">
        <v>1350</v>
      </c>
      <c r="E34" s="62">
        <v>31</v>
      </c>
      <c r="F34" s="34" t="s">
        <v>132</v>
      </c>
      <c r="G34" s="34" t="s">
        <v>133</v>
      </c>
      <c r="H34" s="33" t="s">
        <v>71</v>
      </c>
      <c r="I34" s="35" t="s">
        <v>295</v>
      </c>
      <c r="J34" s="135">
        <v>23</v>
      </c>
      <c r="K34" s="139">
        <v>44</v>
      </c>
      <c r="L34" s="133"/>
      <c r="N34"/>
    </row>
    <row r="35" spans="1:14" ht="13.5" customHeight="1" x14ac:dyDescent="0.2">
      <c r="A35" s="42" t="s">
        <v>6</v>
      </c>
      <c r="B35" s="42" t="s">
        <v>5</v>
      </c>
      <c r="C35" s="43" t="s">
        <v>0</v>
      </c>
      <c r="D35" s="14" t="s">
        <v>1350</v>
      </c>
      <c r="E35" s="62">
        <v>32</v>
      </c>
      <c r="F35" s="34" t="s">
        <v>289</v>
      </c>
      <c r="G35" s="34" t="s">
        <v>290</v>
      </c>
      <c r="H35" s="33" t="s">
        <v>25</v>
      </c>
      <c r="I35" s="35" t="s">
        <v>291</v>
      </c>
      <c r="J35" s="135">
        <v>44</v>
      </c>
      <c r="K35" s="139">
        <v>24</v>
      </c>
      <c r="L35" s="133"/>
    </row>
    <row r="36" spans="1:14" ht="13.5" customHeight="1" x14ac:dyDescent="0.2">
      <c r="A36" s="42" t="s">
        <v>6</v>
      </c>
      <c r="B36" s="42" t="s">
        <v>5</v>
      </c>
      <c r="C36" s="43" t="s">
        <v>0</v>
      </c>
      <c r="D36" s="14" t="s">
        <v>1350</v>
      </c>
      <c r="E36" s="62">
        <v>33</v>
      </c>
      <c r="F36" s="34" t="s">
        <v>320</v>
      </c>
      <c r="G36" s="34" t="s">
        <v>175</v>
      </c>
      <c r="H36" s="33" t="s">
        <v>40</v>
      </c>
      <c r="I36" s="35" t="s">
        <v>321</v>
      </c>
      <c r="J36" s="135">
        <v>24</v>
      </c>
      <c r="K36" s="139">
        <v>57</v>
      </c>
      <c r="L36" s="133"/>
    </row>
    <row r="37" spans="1:14" ht="13.5" customHeight="1" x14ac:dyDescent="0.2">
      <c r="A37" s="42" t="s">
        <v>6</v>
      </c>
      <c r="B37" s="42" t="s">
        <v>5</v>
      </c>
      <c r="C37" s="43" t="s">
        <v>0</v>
      </c>
      <c r="D37" s="14" t="s">
        <v>1350</v>
      </c>
      <c r="E37" s="62">
        <v>34</v>
      </c>
      <c r="F37" s="34" t="s">
        <v>322</v>
      </c>
      <c r="G37" s="34" t="s">
        <v>35</v>
      </c>
      <c r="H37" s="33" t="s">
        <v>71</v>
      </c>
      <c r="I37" s="35" t="s">
        <v>323</v>
      </c>
      <c r="J37" s="135">
        <v>25</v>
      </c>
      <c r="K37" s="139">
        <v>33</v>
      </c>
      <c r="L37" s="133"/>
    </row>
    <row r="38" spans="1:14" ht="13.5" customHeight="1" x14ac:dyDescent="0.2">
      <c r="A38" s="42" t="s">
        <v>6</v>
      </c>
      <c r="B38" s="42" t="s">
        <v>5</v>
      </c>
      <c r="C38" s="43" t="s">
        <v>0</v>
      </c>
      <c r="D38" s="14" t="s">
        <v>1350</v>
      </c>
      <c r="E38" s="62">
        <v>35</v>
      </c>
      <c r="F38" s="34" t="s">
        <v>67</v>
      </c>
      <c r="G38" s="34" t="s">
        <v>96</v>
      </c>
      <c r="H38" s="33" t="s">
        <v>71</v>
      </c>
      <c r="I38" s="35" t="s">
        <v>324</v>
      </c>
      <c r="J38" s="135">
        <v>37</v>
      </c>
      <c r="K38" s="139">
        <v>26</v>
      </c>
      <c r="L38" s="133"/>
    </row>
    <row r="39" spans="1:14" ht="13.5" customHeight="1" x14ac:dyDescent="0.2">
      <c r="A39" s="42" t="s">
        <v>6</v>
      </c>
      <c r="B39" s="42" t="s">
        <v>5</v>
      </c>
      <c r="C39" s="43" t="s">
        <v>0</v>
      </c>
      <c r="D39" s="14" t="s">
        <v>1350</v>
      </c>
      <c r="E39" s="62">
        <v>36</v>
      </c>
      <c r="F39" s="34" t="s">
        <v>172</v>
      </c>
      <c r="G39" s="34" t="s">
        <v>52</v>
      </c>
      <c r="H39" s="33" t="s">
        <v>41</v>
      </c>
      <c r="I39" s="35" t="s">
        <v>357</v>
      </c>
      <c r="J39" s="135">
        <v>26</v>
      </c>
      <c r="K39" s="139">
        <v>39</v>
      </c>
      <c r="L39" s="133"/>
    </row>
    <row r="40" spans="1:14" ht="13.5" customHeight="1" x14ac:dyDescent="0.2">
      <c r="A40" s="42" t="s">
        <v>6</v>
      </c>
      <c r="B40" s="42" t="s">
        <v>5</v>
      </c>
      <c r="C40" s="43" t="s">
        <v>0</v>
      </c>
      <c r="D40" s="14" t="s">
        <v>1350</v>
      </c>
      <c r="E40" s="62">
        <v>37</v>
      </c>
      <c r="F40" s="34" t="s">
        <v>64</v>
      </c>
      <c r="G40" s="34" t="s">
        <v>28</v>
      </c>
      <c r="H40" s="33" t="s">
        <v>48</v>
      </c>
      <c r="I40" s="35" t="s">
        <v>340</v>
      </c>
      <c r="J40" s="135">
        <v>33</v>
      </c>
      <c r="K40" s="139">
        <v>27</v>
      </c>
      <c r="L40" s="133"/>
    </row>
    <row r="41" spans="1:14" ht="13.5" customHeight="1" x14ac:dyDescent="0.2">
      <c r="A41" s="42" t="s">
        <v>6</v>
      </c>
      <c r="B41" s="42" t="s">
        <v>5</v>
      </c>
      <c r="C41" s="43" t="s">
        <v>0</v>
      </c>
      <c r="D41" s="14" t="s">
        <v>1350</v>
      </c>
      <c r="E41" s="62">
        <v>38</v>
      </c>
      <c r="F41" s="34" t="s">
        <v>83</v>
      </c>
      <c r="G41" s="34" t="s">
        <v>72</v>
      </c>
      <c r="H41" s="33" t="s">
        <v>100</v>
      </c>
      <c r="I41" s="35" t="s">
        <v>350</v>
      </c>
      <c r="J41" s="135">
        <v>27</v>
      </c>
      <c r="K41" s="139">
        <v>37</v>
      </c>
      <c r="L41" s="133"/>
    </row>
    <row r="42" spans="1:14" ht="13.5" customHeight="1" x14ac:dyDescent="0.2">
      <c r="A42" s="42" t="s">
        <v>6</v>
      </c>
      <c r="B42" s="42" t="s">
        <v>5</v>
      </c>
      <c r="C42" s="43" t="s">
        <v>0</v>
      </c>
      <c r="D42" s="14" t="s">
        <v>1350</v>
      </c>
      <c r="E42" s="62">
        <v>39</v>
      </c>
      <c r="F42" s="34" t="s">
        <v>346</v>
      </c>
      <c r="G42" s="34" t="s">
        <v>61</v>
      </c>
      <c r="H42" s="33" t="s">
        <v>25</v>
      </c>
      <c r="I42" s="35" t="s">
        <v>347</v>
      </c>
      <c r="J42" s="135">
        <v>28</v>
      </c>
      <c r="K42" s="139">
        <v>55</v>
      </c>
      <c r="L42" s="133"/>
    </row>
    <row r="43" spans="1:14" ht="13.5" customHeight="1" x14ac:dyDescent="0.2">
      <c r="A43" s="42" t="s">
        <v>6</v>
      </c>
      <c r="B43" s="42" t="s">
        <v>5</v>
      </c>
      <c r="C43" s="43" t="s">
        <v>0</v>
      </c>
      <c r="D43" s="14" t="s">
        <v>1350</v>
      </c>
      <c r="E43" s="62">
        <v>40</v>
      </c>
      <c r="F43" s="34" t="s">
        <v>177</v>
      </c>
      <c r="G43" s="34" t="s">
        <v>178</v>
      </c>
      <c r="H43" s="33" t="s">
        <v>71</v>
      </c>
      <c r="I43" s="35" t="s">
        <v>328</v>
      </c>
      <c r="J43" s="135">
        <v>45</v>
      </c>
      <c r="K43" s="139">
        <v>29</v>
      </c>
      <c r="L43" s="133"/>
    </row>
    <row r="44" spans="1:14" ht="13.5" customHeight="1" x14ac:dyDescent="0.2">
      <c r="A44" s="42" t="s">
        <v>6</v>
      </c>
      <c r="B44" s="42" t="s">
        <v>5</v>
      </c>
      <c r="C44" s="43" t="s">
        <v>0</v>
      </c>
      <c r="D44" s="14" t="s">
        <v>1350</v>
      </c>
      <c r="E44" s="62">
        <v>41</v>
      </c>
      <c r="F44" s="34" t="s">
        <v>318</v>
      </c>
      <c r="G44" s="34" t="s">
        <v>155</v>
      </c>
      <c r="H44" s="33" t="s">
        <v>25</v>
      </c>
      <c r="I44" s="35" t="s">
        <v>319</v>
      </c>
      <c r="J44" s="135">
        <v>40</v>
      </c>
      <c r="K44" s="139">
        <v>30</v>
      </c>
      <c r="L44" s="133"/>
    </row>
    <row r="45" spans="1:14" ht="13.5" customHeight="1" x14ac:dyDescent="0.2">
      <c r="A45" s="42" t="s">
        <v>6</v>
      </c>
      <c r="B45" s="42" t="s">
        <v>5</v>
      </c>
      <c r="C45" s="43" t="s">
        <v>0</v>
      </c>
      <c r="D45" s="14" t="s">
        <v>1350</v>
      </c>
      <c r="E45" s="62">
        <v>42</v>
      </c>
      <c r="F45" s="34" t="s">
        <v>134</v>
      </c>
      <c r="G45" s="34" t="s">
        <v>135</v>
      </c>
      <c r="H45" s="33" t="s">
        <v>71</v>
      </c>
      <c r="I45" s="35" t="s">
        <v>296</v>
      </c>
      <c r="J45" s="135">
        <v>32</v>
      </c>
      <c r="K45" s="139">
        <v>43</v>
      </c>
      <c r="L45" s="133"/>
    </row>
    <row r="46" spans="1:14" ht="13.5" customHeight="1" x14ac:dyDescent="0.2">
      <c r="A46" s="42" t="s">
        <v>6</v>
      </c>
      <c r="B46" s="42" t="s">
        <v>5</v>
      </c>
      <c r="C46" s="43" t="s">
        <v>0</v>
      </c>
      <c r="D46" s="14" t="s">
        <v>1350</v>
      </c>
      <c r="E46" s="62">
        <v>43</v>
      </c>
      <c r="F46" s="34" t="s">
        <v>309</v>
      </c>
      <c r="G46" s="34" t="s">
        <v>310</v>
      </c>
      <c r="H46" s="33" t="s">
        <v>71</v>
      </c>
      <c r="I46" s="35" t="s">
        <v>311</v>
      </c>
      <c r="J46" s="135">
        <v>35</v>
      </c>
      <c r="K46" s="139">
        <v>52</v>
      </c>
      <c r="L46" s="133"/>
    </row>
    <row r="47" spans="1:14" ht="13.5" customHeight="1" x14ac:dyDescent="0.2">
      <c r="A47" s="42" t="s">
        <v>6</v>
      </c>
      <c r="B47" s="42" t="s">
        <v>5</v>
      </c>
      <c r="C47" s="43" t="s">
        <v>0</v>
      </c>
      <c r="D47" s="14" t="s">
        <v>1350</v>
      </c>
      <c r="E47" s="62">
        <v>44</v>
      </c>
      <c r="F47" s="34" t="s">
        <v>176</v>
      </c>
      <c r="G47" s="34" t="s">
        <v>24</v>
      </c>
      <c r="H47" s="33" t="s">
        <v>71</v>
      </c>
      <c r="I47" s="35" t="s">
        <v>294</v>
      </c>
      <c r="J47" s="135">
        <v>50</v>
      </c>
      <c r="K47" s="139">
        <v>36</v>
      </c>
      <c r="L47" s="133"/>
    </row>
    <row r="48" spans="1:14" ht="13.5" customHeight="1" x14ac:dyDescent="0.2">
      <c r="A48" s="42" t="s">
        <v>6</v>
      </c>
      <c r="B48" s="42" t="s">
        <v>5</v>
      </c>
      <c r="C48" s="43" t="s">
        <v>0</v>
      </c>
      <c r="D48" s="14" t="s">
        <v>1350</v>
      </c>
      <c r="E48" s="62">
        <v>45</v>
      </c>
      <c r="F48" s="34" t="s">
        <v>341</v>
      </c>
      <c r="G48" s="34" t="s">
        <v>170</v>
      </c>
      <c r="H48" s="33" t="s">
        <v>25</v>
      </c>
      <c r="I48" s="35" t="s">
        <v>342</v>
      </c>
      <c r="J48" s="135">
        <v>36</v>
      </c>
      <c r="K48" s="139">
        <v>53</v>
      </c>
      <c r="L48" s="133"/>
    </row>
    <row r="49" spans="1:12" ht="13.5" customHeight="1" x14ac:dyDescent="0.2">
      <c r="A49" s="42" t="s">
        <v>6</v>
      </c>
      <c r="B49" s="42" t="s">
        <v>5</v>
      </c>
      <c r="C49" s="43" t="s">
        <v>0</v>
      </c>
      <c r="D49" s="14" t="s">
        <v>1350</v>
      </c>
      <c r="E49" s="62">
        <v>46</v>
      </c>
      <c r="F49" s="34" t="s">
        <v>113</v>
      </c>
      <c r="G49" s="34" t="s">
        <v>22</v>
      </c>
      <c r="H49" s="33" t="s">
        <v>25</v>
      </c>
      <c r="I49" s="35" t="s">
        <v>355</v>
      </c>
      <c r="J49" s="135">
        <v>38</v>
      </c>
      <c r="K49" s="139">
        <v>46</v>
      </c>
      <c r="L49" s="133"/>
    </row>
    <row r="50" spans="1:12" ht="13.5" customHeight="1" x14ac:dyDescent="0.2">
      <c r="A50" s="42" t="s">
        <v>6</v>
      </c>
      <c r="B50" s="42" t="s">
        <v>5</v>
      </c>
      <c r="C50" s="43" t="s">
        <v>0</v>
      </c>
      <c r="D50" s="14" t="s">
        <v>1350</v>
      </c>
      <c r="E50" s="62">
        <v>47</v>
      </c>
      <c r="F50" s="34" t="s">
        <v>302</v>
      </c>
      <c r="G50" s="34" t="s">
        <v>22</v>
      </c>
      <c r="H50" s="33" t="s">
        <v>100</v>
      </c>
      <c r="I50" s="35" t="s">
        <v>303</v>
      </c>
      <c r="J50" s="135">
        <v>51</v>
      </c>
      <c r="K50" s="139">
        <v>38</v>
      </c>
      <c r="L50" s="133"/>
    </row>
    <row r="51" spans="1:12" ht="13.5" customHeight="1" x14ac:dyDescent="0.2">
      <c r="A51" s="42" t="s">
        <v>6</v>
      </c>
      <c r="B51" s="42" t="s">
        <v>5</v>
      </c>
      <c r="C51" s="43" t="s">
        <v>0</v>
      </c>
      <c r="D51" s="14" t="s">
        <v>1350</v>
      </c>
      <c r="E51" s="62">
        <v>48</v>
      </c>
      <c r="F51" s="34" t="s">
        <v>307</v>
      </c>
      <c r="G51" s="34" t="s">
        <v>57</v>
      </c>
      <c r="H51" s="33" t="s">
        <v>71</v>
      </c>
      <c r="I51" s="35" t="s">
        <v>308</v>
      </c>
      <c r="J51" s="135">
        <v>39</v>
      </c>
      <c r="K51" s="139">
        <v>45</v>
      </c>
      <c r="L51" s="133"/>
    </row>
    <row r="52" spans="1:12" ht="13.5" customHeight="1" x14ac:dyDescent="0.2">
      <c r="A52" s="42" t="s">
        <v>6</v>
      </c>
      <c r="B52" s="42" t="s">
        <v>5</v>
      </c>
      <c r="C52" s="43" t="s">
        <v>0</v>
      </c>
      <c r="D52" s="14" t="s">
        <v>1350</v>
      </c>
      <c r="E52" s="62">
        <v>49</v>
      </c>
      <c r="F52" s="34" t="s">
        <v>34</v>
      </c>
      <c r="G52" s="34" t="s">
        <v>110</v>
      </c>
      <c r="H52" s="33" t="s">
        <v>71</v>
      </c>
      <c r="I52" s="35" t="s">
        <v>345</v>
      </c>
      <c r="J52" s="135">
        <v>49</v>
      </c>
      <c r="K52" s="139">
        <v>41</v>
      </c>
      <c r="L52" s="133"/>
    </row>
    <row r="53" spans="1:12" ht="13.5" customHeight="1" x14ac:dyDescent="0.2">
      <c r="A53" s="42" t="s">
        <v>6</v>
      </c>
      <c r="B53" s="42" t="s">
        <v>5</v>
      </c>
      <c r="C53" s="43" t="s">
        <v>0</v>
      </c>
      <c r="D53" s="14" t="s">
        <v>1350</v>
      </c>
      <c r="E53" s="62">
        <v>50</v>
      </c>
      <c r="F53" s="34" t="s">
        <v>331</v>
      </c>
      <c r="G53" s="34" t="s">
        <v>137</v>
      </c>
      <c r="H53" s="33" t="s">
        <v>99</v>
      </c>
      <c r="I53" s="35" t="s">
        <v>332</v>
      </c>
      <c r="J53" s="135">
        <v>42</v>
      </c>
      <c r="K53" s="139">
        <v>49</v>
      </c>
      <c r="L53" s="133"/>
    </row>
    <row r="54" spans="1:12" ht="13.5" customHeight="1" x14ac:dyDescent="0.2">
      <c r="A54" s="42" t="s">
        <v>6</v>
      </c>
      <c r="B54" s="42" t="s">
        <v>5</v>
      </c>
      <c r="C54" s="43" t="s">
        <v>0</v>
      </c>
      <c r="D54" s="14" t="s">
        <v>1350</v>
      </c>
      <c r="E54" s="62">
        <v>51</v>
      </c>
      <c r="F54" s="34" t="s">
        <v>370</v>
      </c>
      <c r="G54" s="34" t="s">
        <v>371</v>
      </c>
      <c r="H54" s="33" t="s">
        <v>54</v>
      </c>
      <c r="I54" s="35" t="s">
        <v>372</v>
      </c>
      <c r="J54" s="135">
        <v>46</v>
      </c>
      <c r="K54" s="139">
        <v>58</v>
      </c>
      <c r="L54" s="133"/>
    </row>
    <row r="55" spans="1:12" ht="13.5" customHeight="1" x14ac:dyDescent="0.2">
      <c r="A55" s="42" t="s">
        <v>6</v>
      </c>
      <c r="B55" s="42" t="s">
        <v>5</v>
      </c>
      <c r="C55" s="43" t="s">
        <v>0</v>
      </c>
      <c r="D55" s="14" t="s">
        <v>1350</v>
      </c>
      <c r="E55" s="62">
        <v>52</v>
      </c>
      <c r="F55" s="34" t="s">
        <v>297</v>
      </c>
      <c r="G55" s="34" t="s">
        <v>138</v>
      </c>
      <c r="H55" s="33" t="s">
        <v>40</v>
      </c>
      <c r="I55" s="35" t="s">
        <v>298</v>
      </c>
      <c r="J55" s="135">
        <v>52</v>
      </c>
      <c r="K55" s="139">
        <v>47</v>
      </c>
      <c r="L55" s="133"/>
    </row>
    <row r="56" spans="1:12" ht="13.5" customHeight="1" x14ac:dyDescent="0.2">
      <c r="A56" s="42" t="s">
        <v>6</v>
      </c>
      <c r="B56" s="42" t="s">
        <v>5</v>
      </c>
      <c r="C56" s="43" t="s">
        <v>0</v>
      </c>
      <c r="D56" s="14" t="s">
        <v>1350</v>
      </c>
      <c r="E56" s="62">
        <v>53</v>
      </c>
      <c r="F56" s="34" t="s">
        <v>845</v>
      </c>
      <c r="G56" s="34" t="s">
        <v>846</v>
      </c>
      <c r="H56" s="33" t="s">
        <v>38</v>
      </c>
      <c r="I56" s="35" t="s">
        <v>847</v>
      </c>
      <c r="J56" s="133"/>
      <c r="K56" s="156">
        <v>25</v>
      </c>
      <c r="L56" s="133"/>
    </row>
    <row r="57" spans="1:12" ht="13.5" customHeight="1" x14ac:dyDescent="0.2">
      <c r="A57" s="42" t="s">
        <v>6</v>
      </c>
      <c r="B57" s="42" t="s">
        <v>5</v>
      </c>
      <c r="C57" s="43" t="s">
        <v>0</v>
      </c>
      <c r="D57" s="14" t="s">
        <v>1350</v>
      </c>
      <c r="E57" s="62">
        <v>54</v>
      </c>
      <c r="F57" s="34" t="s">
        <v>1187</v>
      </c>
      <c r="G57" s="34" t="s">
        <v>1188</v>
      </c>
      <c r="H57" s="33" t="s">
        <v>38</v>
      </c>
      <c r="I57" s="35" t="s">
        <v>1189</v>
      </c>
      <c r="J57" s="133"/>
      <c r="K57" s="156">
        <v>32</v>
      </c>
      <c r="L57" s="133"/>
    </row>
    <row r="58" spans="1:12" ht="13.5" customHeight="1" x14ac:dyDescent="0.2">
      <c r="A58" s="24" t="s">
        <v>6</v>
      </c>
      <c r="B58" s="24" t="s">
        <v>5</v>
      </c>
      <c r="C58" s="160" t="s">
        <v>0</v>
      </c>
      <c r="D58" s="14" t="s">
        <v>1350</v>
      </c>
      <c r="E58" s="161">
        <v>55</v>
      </c>
      <c r="F58" s="162" t="s">
        <v>798</v>
      </c>
      <c r="G58" s="162" t="s">
        <v>799</v>
      </c>
      <c r="H58" s="163" t="s">
        <v>48</v>
      </c>
      <c r="I58" s="164" t="s">
        <v>800</v>
      </c>
      <c r="J58" s="165"/>
      <c r="K58" s="166">
        <v>40</v>
      </c>
      <c r="L58" s="165"/>
    </row>
    <row r="59" spans="1:12" ht="13.5" customHeight="1" x14ac:dyDescent="0.2">
      <c r="A59" s="42" t="s">
        <v>6</v>
      </c>
      <c r="B59" s="42" t="s">
        <v>5</v>
      </c>
      <c r="C59" s="43" t="s">
        <v>0</v>
      </c>
      <c r="D59" s="14" t="s">
        <v>1350</v>
      </c>
      <c r="E59" s="62">
        <v>56</v>
      </c>
      <c r="F59" s="34" t="s">
        <v>746</v>
      </c>
      <c r="G59" s="34" t="s">
        <v>49</v>
      </c>
      <c r="H59" s="33" t="s">
        <v>39</v>
      </c>
      <c r="I59" s="35" t="s">
        <v>747</v>
      </c>
      <c r="J59" s="133"/>
      <c r="K59" s="156">
        <v>42</v>
      </c>
      <c r="L59" s="133"/>
    </row>
    <row r="60" spans="1:12" ht="13.5" customHeight="1" x14ac:dyDescent="0.2">
      <c r="A60" s="42" t="s">
        <v>6</v>
      </c>
      <c r="B60" s="42" t="s">
        <v>5</v>
      </c>
      <c r="C60" s="43" t="s">
        <v>0</v>
      </c>
      <c r="D60" s="14" t="s">
        <v>1350</v>
      </c>
      <c r="E60" s="62">
        <v>57</v>
      </c>
      <c r="F60" s="34" t="s">
        <v>671</v>
      </c>
      <c r="G60" s="34" t="s">
        <v>672</v>
      </c>
      <c r="H60" s="33" t="s">
        <v>42</v>
      </c>
      <c r="I60" s="35" t="s">
        <v>673</v>
      </c>
      <c r="J60" s="133"/>
      <c r="K60" s="139">
        <v>48</v>
      </c>
      <c r="L60" s="133"/>
    </row>
    <row r="61" spans="1:12" ht="13.5" customHeight="1" x14ac:dyDescent="0.2">
      <c r="A61" s="42" t="s">
        <v>6</v>
      </c>
      <c r="B61" s="42" t="s">
        <v>5</v>
      </c>
      <c r="C61" s="43" t="s">
        <v>0</v>
      </c>
      <c r="D61" s="14" t="s">
        <v>1350</v>
      </c>
      <c r="E61" s="62">
        <v>57</v>
      </c>
      <c r="F61" s="34" t="s">
        <v>143</v>
      </c>
      <c r="G61" s="34" t="s">
        <v>316</v>
      </c>
      <c r="H61" s="33" t="s">
        <v>39</v>
      </c>
      <c r="I61" s="35" t="s">
        <v>317</v>
      </c>
      <c r="J61" s="135">
        <v>48</v>
      </c>
      <c r="K61" s="133"/>
      <c r="L61" s="133"/>
    </row>
    <row r="62" spans="1:12" ht="13.5" customHeight="1" x14ac:dyDescent="0.2">
      <c r="A62" s="42" t="s">
        <v>6</v>
      </c>
      <c r="B62" s="42" t="s">
        <v>5</v>
      </c>
      <c r="C62" s="43" t="s">
        <v>0</v>
      </c>
      <c r="D62" s="14" t="s">
        <v>1350</v>
      </c>
      <c r="E62" s="159">
        <v>59</v>
      </c>
      <c r="F62" s="34" t="s">
        <v>359</v>
      </c>
      <c r="G62" s="34" t="s">
        <v>59</v>
      </c>
      <c r="H62" s="33" t="s">
        <v>39</v>
      </c>
      <c r="I62" s="35" t="s">
        <v>360</v>
      </c>
      <c r="J62" s="135">
        <v>53</v>
      </c>
      <c r="K62" s="133"/>
      <c r="L62" s="133"/>
    </row>
    <row r="63" spans="1:12" ht="13.5" customHeight="1" x14ac:dyDescent="0.2">
      <c r="A63" s="42" t="s">
        <v>6</v>
      </c>
      <c r="B63" s="42" t="s">
        <v>5</v>
      </c>
      <c r="C63" s="43" t="s">
        <v>0</v>
      </c>
      <c r="D63" s="14" t="s">
        <v>1350</v>
      </c>
      <c r="E63" s="159">
        <v>60</v>
      </c>
      <c r="F63" s="34" t="s">
        <v>824</v>
      </c>
      <c r="G63" s="34" t="s">
        <v>60</v>
      </c>
      <c r="H63" s="33" t="s">
        <v>48</v>
      </c>
      <c r="I63" s="35" t="s">
        <v>825</v>
      </c>
      <c r="J63" s="133"/>
      <c r="K63" s="156">
        <v>54</v>
      </c>
      <c r="L63" s="133"/>
    </row>
    <row r="64" spans="1:12" ht="13.5" customHeight="1" x14ac:dyDescent="0.2">
      <c r="A64" s="42" t="s">
        <v>6</v>
      </c>
      <c r="B64" s="42" t="s">
        <v>5</v>
      </c>
      <c r="C64" s="43" t="s">
        <v>0</v>
      </c>
      <c r="D64" s="14" t="s">
        <v>1350</v>
      </c>
      <c r="E64" s="62">
        <v>61</v>
      </c>
      <c r="F64" s="34" t="s">
        <v>796</v>
      </c>
      <c r="G64" s="34" t="s">
        <v>20</v>
      </c>
      <c r="H64" s="33" t="s">
        <v>48</v>
      </c>
      <c r="I64" s="35" t="s">
        <v>797</v>
      </c>
      <c r="J64" s="133"/>
      <c r="K64" s="156">
        <v>56</v>
      </c>
      <c r="L64" s="133"/>
    </row>
    <row r="65" spans="1:12" ht="13.5" customHeight="1" x14ac:dyDescent="0.2">
      <c r="A65" s="42" t="s">
        <v>6</v>
      </c>
      <c r="B65" s="42" t="s">
        <v>5</v>
      </c>
      <c r="C65" s="44" t="s">
        <v>1</v>
      </c>
      <c r="D65" s="14" t="s">
        <v>1350</v>
      </c>
      <c r="E65" s="144">
        <v>1</v>
      </c>
      <c r="F65" s="36" t="s">
        <v>20</v>
      </c>
      <c r="G65" s="36" t="s">
        <v>282</v>
      </c>
      <c r="H65" s="33" t="s">
        <v>38</v>
      </c>
      <c r="I65" s="35" t="s">
        <v>283</v>
      </c>
      <c r="J65" s="134">
        <v>7</v>
      </c>
      <c r="K65" s="140">
        <v>1</v>
      </c>
      <c r="L65" s="153" t="s">
        <v>1174</v>
      </c>
    </row>
    <row r="66" spans="1:12" ht="13.5" customHeight="1" x14ac:dyDescent="0.2">
      <c r="A66" s="42" t="s">
        <v>6</v>
      </c>
      <c r="B66" s="42" t="s">
        <v>5</v>
      </c>
      <c r="C66" s="44" t="s">
        <v>1</v>
      </c>
      <c r="D66" s="14" t="s">
        <v>1350</v>
      </c>
      <c r="E66" s="187">
        <v>2</v>
      </c>
      <c r="F66" s="36" t="s">
        <v>269</v>
      </c>
      <c r="G66" s="36" t="s">
        <v>270</v>
      </c>
      <c r="H66" s="33" t="s">
        <v>48</v>
      </c>
      <c r="I66" s="35" t="s">
        <v>271</v>
      </c>
      <c r="J66" s="134">
        <v>1</v>
      </c>
      <c r="K66" s="140">
        <v>9</v>
      </c>
      <c r="L66" s="153" t="s">
        <v>1175</v>
      </c>
    </row>
    <row r="67" spans="1:12" ht="13.5" customHeight="1" x14ac:dyDescent="0.2">
      <c r="A67" s="42" t="s">
        <v>6</v>
      </c>
      <c r="B67" s="42" t="s">
        <v>5</v>
      </c>
      <c r="C67" s="44" t="s">
        <v>1</v>
      </c>
      <c r="D67" s="14" t="s">
        <v>1350</v>
      </c>
      <c r="E67" s="187">
        <v>3</v>
      </c>
      <c r="F67" s="36" t="s">
        <v>88</v>
      </c>
      <c r="G67" s="36" t="s">
        <v>89</v>
      </c>
      <c r="H67" s="33" t="s">
        <v>71</v>
      </c>
      <c r="I67" s="35" t="s">
        <v>275</v>
      </c>
      <c r="J67" s="141">
        <v>17</v>
      </c>
      <c r="K67" s="156">
        <v>3</v>
      </c>
      <c r="L67" s="158" t="s">
        <v>1179</v>
      </c>
    </row>
    <row r="68" spans="1:12" ht="13.5" customHeight="1" x14ac:dyDescent="0.2">
      <c r="A68" s="42" t="s">
        <v>6</v>
      </c>
      <c r="B68" s="42" t="s">
        <v>5</v>
      </c>
      <c r="C68" s="44" t="s">
        <v>1</v>
      </c>
      <c r="D68" s="14" t="s">
        <v>1350</v>
      </c>
      <c r="E68" s="187">
        <v>4</v>
      </c>
      <c r="F68" s="36" t="s">
        <v>260</v>
      </c>
      <c r="G68" s="36" t="s">
        <v>261</v>
      </c>
      <c r="H68" s="33" t="s">
        <v>71</v>
      </c>
      <c r="I68" s="35" t="s">
        <v>262</v>
      </c>
      <c r="J68" s="134">
        <v>2</v>
      </c>
      <c r="K68" s="140">
        <v>4</v>
      </c>
      <c r="L68" s="153" t="s">
        <v>1176</v>
      </c>
    </row>
    <row r="69" spans="1:12" ht="13.5" customHeight="1" x14ac:dyDescent="0.2">
      <c r="A69" s="42" t="s">
        <v>6</v>
      </c>
      <c r="B69" s="42" t="s">
        <v>5</v>
      </c>
      <c r="C69" s="44" t="s">
        <v>1</v>
      </c>
      <c r="D69" s="14" t="s">
        <v>1350</v>
      </c>
      <c r="E69" s="187">
        <v>5</v>
      </c>
      <c r="F69" s="36" t="s">
        <v>251</v>
      </c>
      <c r="G69" s="36" t="s">
        <v>127</v>
      </c>
      <c r="H69" s="33" t="s">
        <v>75</v>
      </c>
      <c r="I69" s="35" t="s">
        <v>252</v>
      </c>
      <c r="J69" s="141">
        <v>3</v>
      </c>
      <c r="K69" s="156">
        <v>7</v>
      </c>
      <c r="L69" s="153" t="s">
        <v>1178</v>
      </c>
    </row>
    <row r="70" spans="1:12" ht="13.5" customHeight="1" x14ac:dyDescent="0.2">
      <c r="A70" s="42" t="s">
        <v>6</v>
      </c>
      <c r="B70" s="42" t="s">
        <v>5</v>
      </c>
      <c r="C70" s="44" t="s">
        <v>1</v>
      </c>
      <c r="D70" s="14" t="s">
        <v>1350</v>
      </c>
      <c r="E70" s="187">
        <v>6</v>
      </c>
      <c r="F70" s="36" t="s">
        <v>165</v>
      </c>
      <c r="G70" s="36" t="s">
        <v>166</v>
      </c>
      <c r="H70" s="33" t="s">
        <v>39</v>
      </c>
      <c r="I70" s="35" t="s">
        <v>258</v>
      </c>
      <c r="J70" s="134">
        <v>5</v>
      </c>
      <c r="K70" s="140">
        <v>8</v>
      </c>
      <c r="L70" s="153" t="s">
        <v>1181</v>
      </c>
    </row>
    <row r="71" spans="1:12" ht="13.5" customHeight="1" x14ac:dyDescent="0.2">
      <c r="A71" s="42" t="s">
        <v>6</v>
      </c>
      <c r="B71" s="42" t="s">
        <v>5</v>
      </c>
      <c r="C71" s="44" t="s">
        <v>1</v>
      </c>
      <c r="D71" s="14" t="s">
        <v>1350</v>
      </c>
      <c r="E71" s="187">
        <v>7</v>
      </c>
      <c r="F71" s="36" t="s">
        <v>277</v>
      </c>
      <c r="G71" s="36" t="s">
        <v>278</v>
      </c>
      <c r="H71" s="33" t="s">
        <v>25</v>
      </c>
      <c r="I71" s="35" t="s">
        <v>279</v>
      </c>
      <c r="J71" s="134">
        <v>13</v>
      </c>
      <c r="K71" s="156">
        <v>5</v>
      </c>
      <c r="L71" s="158" t="s">
        <v>1190</v>
      </c>
    </row>
    <row r="72" spans="1:12" ht="13.5" customHeight="1" x14ac:dyDescent="0.2">
      <c r="A72" s="42" t="s">
        <v>6</v>
      </c>
      <c r="B72" s="42" t="s">
        <v>5</v>
      </c>
      <c r="C72" s="44" t="s">
        <v>1</v>
      </c>
      <c r="D72" s="14" t="s">
        <v>1350</v>
      </c>
      <c r="E72" s="187">
        <v>8</v>
      </c>
      <c r="F72" s="36" t="s">
        <v>77</v>
      </c>
      <c r="G72" s="36" t="s">
        <v>43</v>
      </c>
      <c r="H72" s="33" t="s">
        <v>71</v>
      </c>
      <c r="I72" s="35" t="s">
        <v>265</v>
      </c>
      <c r="J72" s="141">
        <v>11</v>
      </c>
      <c r="K72" s="140">
        <v>11</v>
      </c>
      <c r="L72" s="153" t="s">
        <v>1194</v>
      </c>
    </row>
    <row r="73" spans="1:12" ht="13.5" customHeight="1" x14ac:dyDescent="0.2">
      <c r="A73" s="42" t="s">
        <v>6</v>
      </c>
      <c r="B73" s="42" t="s">
        <v>5</v>
      </c>
      <c r="C73" s="44" t="s">
        <v>1</v>
      </c>
      <c r="D73" s="14" t="s">
        <v>1350</v>
      </c>
      <c r="E73" s="187">
        <v>9</v>
      </c>
      <c r="F73" s="36" t="s">
        <v>122</v>
      </c>
      <c r="G73" s="36" t="s">
        <v>66</v>
      </c>
      <c r="H73" s="33" t="s">
        <v>25</v>
      </c>
      <c r="I73" s="35" t="s">
        <v>249</v>
      </c>
      <c r="J73" s="134">
        <v>9</v>
      </c>
      <c r="K73" s="140">
        <v>6</v>
      </c>
      <c r="L73" s="153" t="s">
        <v>1191</v>
      </c>
    </row>
    <row r="74" spans="1:12" ht="13.5" customHeight="1" x14ac:dyDescent="0.2">
      <c r="A74" s="42" t="s">
        <v>6</v>
      </c>
      <c r="B74" s="42" t="s">
        <v>5</v>
      </c>
      <c r="C74" s="44" t="s">
        <v>1</v>
      </c>
      <c r="D74" s="14" t="s">
        <v>1350</v>
      </c>
      <c r="E74" s="187">
        <v>10</v>
      </c>
      <c r="F74" s="36" t="s">
        <v>52</v>
      </c>
      <c r="G74" s="36" t="s">
        <v>87</v>
      </c>
      <c r="H74" s="33" t="s">
        <v>71</v>
      </c>
      <c r="I74" s="35" t="s">
        <v>253</v>
      </c>
      <c r="J74" s="134">
        <v>18</v>
      </c>
      <c r="K74" s="140">
        <v>2</v>
      </c>
      <c r="L74" s="153" t="s">
        <v>1177</v>
      </c>
    </row>
    <row r="75" spans="1:12" ht="13.5" customHeight="1" x14ac:dyDescent="0.2">
      <c r="A75" s="42" t="s">
        <v>6</v>
      </c>
      <c r="B75" s="42" t="s">
        <v>5</v>
      </c>
      <c r="C75" s="44" t="s">
        <v>1</v>
      </c>
      <c r="D75" s="14" t="s">
        <v>1350</v>
      </c>
      <c r="E75" s="187">
        <v>11</v>
      </c>
      <c r="F75" s="36" t="s">
        <v>284</v>
      </c>
      <c r="G75" s="36" t="s">
        <v>167</v>
      </c>
      <c r="H75" s="33" t="s">
        <v>71</v>
      </c>
      <c r="I75" s="35" t="s">
        <v>285</v>
      </c>
      <c r="J75" s="134">
        <v>10</v>
      </c>
      <c r="K75" s="140">
        <v>22</v>
      </c>
      <c r="L75" s="153" t="s">
        <v>1193</v>
      </c>
    </row>
    <row r="76" spans="1:12" ht="13.5" customHeight="1" x14ac:dyDescent="0.2">
      <c r="A76" s="42" t="s">
        <v>6</v>
      </c>
      <c r="B76" s="42" t="s">
        <v>5</v>
      </c>
      <c r="C76" s="44" t="s">
        <v>1</v>
      </c>
      <c r="D76" s="14" t="s">
        <v>1350</v>
      </c>
      <c r="E76" s="187">
        <v>12</v>
      </c>
      <c r="F76" s="36" t="s">
        <v>125</v>
      </c>
      <c r="G76" s="36" t="s">
        <v>126</v>
      </c>
      <c r="H76" s="33" t="s">
        <v>71</v>
      </c>
      <c r="I76" s="35" t="s">
        <v>257</v>
      </c>
      <c r="J76" s="134">
        <v>17</v>
      </c>
      <c r="K76" s="140">
        <v>16</v>
      </c>
      <c r="L76" s="153" t="s">
        <v>1197</v>
      </c>
    </row>
    <row r="77" spans="1:12" ht="13.5" customHeight="1" x14ac:dyDescent="0.2">
      <c r="A77" s="42" t="s">
        <v>6</v>
      </c>
      <c r="B77" s="42" t="s">
        <v>5</v>
      </c>
      <c r="C77" s="44" t="s">
        <v>1</v>
      </c>
      <c r="D77" s="14" t="s">
        <v>1350</v>
      </c>
      <c r="E77" s="187">
        <v>13</v>
      </c>
      <c r="F77" s="36" t="s">
        <v>266</v>
      </c>
      <c r="G77" s="36" t="s">
        <v>144</v>
      </c>
      <c r="H77" s="33" t="s">
        <v>99</v>
      </c>
      <c r="I77" s="35" t="s">
        <v>267</v>
      </c>
      <c r="J77" s="134">
        <v>15</v>
      </c>
      <c r="K77" s="140">
        <v>14</v>
      </c>
      <c r="L77" s="153" t="s">
        <v>1196</v>
      </c>
    </row>
    <row r="78" spans="1:12" ht="13.5" customHeight="1" x14ac:dyDescent="0.2">
      <c r="A78" s="42" t="s">
        <v>6</v>
      </c>
      <c r="B78" s="42" t="s">
        <v>5</v>
      </c>
      <c r="C78" s="44" t="s">
        <v>1</v>
      </c>
      <c r="D78" s="14" t="s">
        <v>1350</v>
      </c>
      <c r="E78" s="187">
        <v>14</v>
      </c>
      <c r="F78" s="36" t="s">
        <v>50</v>
      </c>
      <c r="G78" s="36" t="s">
        <v>179</v>
      </c>
      <c r="H78" s="33" t="s">
        <v>48</v>
      </c>
      <c r="I78" s="35" t="s">
        <v>274</v>
      </c>
      <c r="J78" s="134">
        <v>6</v>
      </c>
      <c r="K78" s="140">
        <v>15</v>
      </c>
      <c r="L78" s="153" t="s">
        <v>1192</v>
      </c>
    </row>
    <row r="79" spans="1:12" ht="13.5" customHeight="1" x14ac:dyDescent="0.2">
      <c r="A79" s="42" t="s">
        <v>6</v>
      </c>
      <c r="B79" s="42" t="s">
        <v>5</v>
      </c>
      <c r="C79" s="44" t="s">
        <v>1</v>
      </c>
      <c r="D79" s="14" t="s">
        <v>1350</v>
      </c>
      <c r="E79" s="187">
        <v>15</v>
      </c>
      <c r="F79" s="36" t="s">
        <v>91</v>
      </c>
      <c r="G79" s="36" t="s">
        <v>92</v>
      </c>
      <c r="H79" s="33" t="s">
        <v>71</v>
      </c>
      <c r="I79" s="35" t="s">
        <v>259</v>
      </c>
      <c r="J79" s="134">
        <v>14</v>
      </c>
      <c r="K79" s="140">
        <v>13</v>
      </c>
      <c r="L79" s="153" t="s">
        <v>1195</v>
      </c>
    </row>
    <row r="80" spans="1:12" ht="13.5" customHeight="1" x14ac:dyDescent="0.2">
      <c r="A80" s="42" t="s">
        <v>6</v>
      </c>
      <c r="B80" s="42" t="s">
        <v>5</v>
      </c>
      <c r="C80" s="44" t="s">
        <v>1</v>
      </c>
      <c r="D80" s="14" t="s">
        <v>1350</v>
      </c>
      <c r="E80" s="145">
        <v>16</v>
      </c>
      <c r="F80" s="36" t="s">
        <v>164</v>
      </c>
      <c r="G80" s="36" t="s">
        <v>263</v>
      </c>
      <c r="H80" s="33" t="s">
        <v>38</v>
      </c>
      <c r="I80" s="35" t="s">
        <v>264</v>
      </c>
      <c r="J80" s="141">
        <v>4</v>
      </c>
      <c r="K80" s="156">
        <v>18</v>
      </c>
      <c r="L80" s="158" t="s">
        <v>1180</v>
      </c>
    </row>
    <row r="81" spans="1:12" ht="13.5" customHeight="1" x14ac:dyDescent="0.2">
      <c r="A81" s="42" t="s">
        <v>6</v>
      </c>
      <c r="B81" s="42" t="s">
        <v>5</v>
      </c>
      <c r="C81" s="44" t="s">
        <v>1</v>
      </c>
      <c r="D81" s="14" t="s">
        <v>1350</v>
      </c>
      <c r="E81" s="145">
        <v>17</v>
      </c>
      <c r="F81" s="36" t="s">
        <v>90</v>
      </c>
      <c r="G81" s="36" t="s">
        <v>21</v>
      </c>
      <c r="H81" s="33" t="s">
        <v>71</v>
      </c>
      <c r="I81" s="35" t="s">
        <v>276</v>
      </c>
      <c r="J81" s="141">
        <v>18</v>
      </c>
      <c r="K81" s="156">
        <v>17</v>
      </c>
      <c r="L81" s="153" t="s">
        <v>1182</v>
      </c>
    </row>
    <row r="82" spans="1:12" ht="13.5" customHeight="1" x14ac:dyDescent="0.2">
      <c r="A82" s="42" t="s">
        <v>6</v>
      </c>
      <c r="B82" s="42" t="s">
        <v>5</v>
      </c>
      <c r="C82" s="44" t="s">
        <v>1</v>
      </c>
      <c r="D82" s="14" t="s">
        <v>1350</v>
      </c>
      <c r="E82" s="145">
        <v>18</v>
      </c>
      <c r="F82" s="36" t="s">
        <v>123</v>
      </c>
      <c r="G82" s="36" t="s">
        <v>124</v>
      </c>
      <c r="H82" s="33" t="s">
        <v>71</v>
      </c>
      <c r="I82" s="35" t="s">
        <v>250</v>
      </c>
      <c r="J82" s="134">
        <v>17</v>
      </c>
      <c r="K82" s="140">
        <v>20</v>
      </c>
      <c r="L82" s="153" t="s">
        <v>1183</v>
      </c>
    </row>
    <row r="83" spans="1:12" ht="13.5" customHeight="1" x14ac:dyDescent="0.2">
      <c r="A83" s="42" t="s">
        <v>6</v>
      </c>
      <c r="B83" s="42" t="s">
        <v>5</v>
      </c>
      <c r="C83" s="44" t="s">
        <v>1</v>
      </c>
      <c r="D83" s="14" t="s">
        <v>1350</v>
      </c>
      <c r="E83" s="145">
        <v>19</v>
      </c>
      <c r="F83" s="36" t="s">
        <v>280</v>
      </c>
      <c r="G83" s="36" t="s">
        <v>51</v>
      </c>
      <c r="H83" s="33" t="s">
        <v>54</v>
      </c>
      <c r="I83" s="35" t="s">
        <v>281</v>
      </c>
      <c r="J83" s="134">
        <v>18</v>
      </c>
      <c r="K83" s="140">
        <v>19</v>
      </c>
      <c r="L83" s="153" t="s">
        <v>1184</v>
      </c>
    </row>
    <row r="84" spans="1:12" ht="13.5" customHeight="1" x14ac:dyDescent="0.2">
      <c r="A84" s="42" t="s">
        <v>6</v>
      </c>
      <c r="B84" s="42" t="s">
        <v>5</v>
      </c>
      <c r="C84" s="44" t="s">
        <v>1</v>
      </c>
      <c r="D84" s="14" t="s">
        <v>1350</v>
      </c>
      <c r="E84" s="145">
        <v>20</v>
      </c>
      <c r="F84" s="36" t="s">
        <v>79</v>
      </c>
      <c r="G84" s="125" t="s">
        <v>80</v>
      </c>
      <c r="H84" s="111" t="s">
        <v>71</v>
      </c>
      <c r="I84" s="110" t="s">
        <v>272</v>
      </c>
      <c r="J84" s="141">
        <v>19</v>
      </c>
      <c r="K84" s="156">
        <v>24</v>
      </c>
      <c r="L84" s="131"/>
    </row>
    <row r="85" spans="1:12" ht="13.5" customHeight="1" x14ac:dyDescent="0.2">
      <c r="A85" s="42" t="s">
        <v>6</v>
      </c>
      <c r="B85" s="42" t="s">
        <v>5</v>
      </c>
      <c r="C85" s="44" t="s">
        <v>1</v>
      </c>
      <c r="D85" s="14" t="s">
        <v>1350</v>
      </c>
      <c r="E85" s="145">
        <v>21</v>
      </c>
      <c r="F85" s="36" t="s">
        <v>141</v>
      </c>
      <c r="G85" s="36" t="s">
        <v>44</v>
      </c>
      <c r="H85" s="33" t="s">
        <v>42</v>
      </c>
      <c r="I85" s="35" t="s">
        <v>268</v>
      </c>
      <c r="J85" s="134">
        <v>19</v>
      </c>
      <c r="K85" s="140">
        <v>21</v>
      </c>
      <c r="L85" s="131"/>
    </row>
    <row r="86" spans="1:12" ht="13.5" customHeight="1" x14ac:dyDescent="0.2">
      <c r="A86" s="42" t="s">
        <v>6</v>
      </c>
      <c r="B86" s="42" t="s">
        <v>5</v>
      </c>
      <c r="C86" s="44" t="s">
        <v>1</v>
      </c>
      <c r="D86" s="14" t="s">
        <v>1350</v>
      </c>
      <c r="E86" s="145">
        <v>22</v>
      </c>
      <c r="F86" s="36" t="s">
        <v>142</v>
      </c>
      <c r="G86" s="36" t="s">
        <v>93</v>
      </c>
      <c r="H86" s="33" t="s">
        <v>99</v>
      </c>
      <c r="I86" s="35" t="s">
        <v>273</v>
      </c>
      <c r="J86" s="134">
        <v>8</v>
      </c>
      <c r="K86" s="131"/>
      <c r="L86" s="131"/>
    </row>
    <row r="87" spans="1:12" ht="13.5" customHeight="1" x14ac:dyDescent="0.2">
      <c r="A87" s="42" t="s">
        <v>6</v>
      </c>
      <c r="B87" s="42" t="s">
        <v>5</v>
      </c>
      <c r="C87" s="44" t="s">
        <v>1</v>
      </c>
      <c r="D87" s="14" t="s">
        <v>1350</v>
      </c>
      <c r="E87" s="145">
        <v>23</v>
      </c>
      <c r="F87" s="36" t="s">
        <v>428</v>
      </c>
      <c r="G87" s="36" t="s">
        <v>427</v>
      </c>
      <c r="H87" s="33" t="s">
        <v>71</v>
      </c>
      <c r="I87" s="35" t="s">
        <v>426</v>
      </c>
      <c r="J87" s="131"/>
      <c r="K87" s="156">
        <v>10</v>
      </c>
      <c r="L87" s="131"/>
    </row>
    <row r="88" spans="1:12" ht="13.5" customHeight="1" x14ac:dyDescent="0.2">
      <c r="A88" s="42" t="s">
        <v>6</v>
      </c>
      <c r="B88" s="42" t="s">
        <v>5</v>
      </c>
      <c r="C88" s="44" t="s">
        <v>1</v>
      </c>
      <c r="D88" s="14" t="s">
        <v>1350</v>
      </c>
      <c r="E88" s="145">
        <v>24</v>
      </c>
      <c r="F88" s="36" t="s">
        <v>563</v>
      </c>
      <c r="G88" s="36" t="s">
        <v>145</v>
      </c>
      <c r="H88" s="33" t="s">
        <v>38</v>
      </c>
      <c r="I88" s="35" t="s">
        <v>562</v>
      </c>
      <c r="J88" s="131"/>
      <c r="K88" s="140">
        <v>12</v>
      </c>
      <c r="L88" s="131"/>
    </row>
    <row r="89" spans="1:12" ht="13.5" customHeight="1" x14ac:dyDescent="0.2">
      <c r="A89" s="42" t="s">
        <v>6</v>
      </c>
      <c r="B89" s="42" t="s">
        <v>5</v>
      </c>
      <c r="C89" s="44" t="s">
        <v>1</v>
      </c>
      <c r="D89" s="14" t="s">
        <v>1350</v>
      </c>
      <c r="E89" s="145">
        <v>25</v>
      </c>
      <c r="F89" s="36" t="s">
        <v>254</v>
      </c>
      <c r="G89" s="36" t="s">
        <v>255</v>
      </c>
      <c r="H89" s="33" t="s">
        <v>48</v>
      </c>
      <c r="I89" s="35" t="s">
        <v>256</v>
      </c>
      <c r="J89" s="141">
        <v>16</v>
      </c>
      <c r="K89" s="131"/>
      <c r="L89" s="131"/>
    </row>
    <row r="90" spans="1:12" ht="13.5" customHeight="1" x14ac:dyDescent="0.2">
      <c r="A90" s="42" t="s">
        <v>6</v>
      </c>
      <c r="B90" s="42" t="s">
        <v>5</v>
      </c>
      <c r="C90" s="44" t="s">
        <v>1</v>
      </c>
      <c r="D90" s="14" t="s">
        <v>1350</v>
      </c>
      <c r="E90" s="145">
        <v>26</v>
      </c>
      <c r="F90" s="36" t="s">
        <v>525</v>
      </c>
      <c r="G90" s="36" t="s">
        <v>524</v>
      </c>
      <c r="H90" s="33" t="s">
        <v>517</v>
      </c>
      <c r="I90" s="35" t="s">
        <v>523</v>
      </c>
      <c r="J90" s="131"/>
      <c r="K90" s="156">
        <v>23</v>
      </c>
      <c r="L90" s="131"/>
    </row>
    <row r="91" spans="1:12" ht="13.5" customHeight="1" x14ac:dyDescent="0.2">
      <c r="A91" s="42" t="s">
        <v>6</v>
      </c>
      <c r="B91" s="42" t="s">
        <v>5</v>
      </c>
      <c r="C91" s="44" t="s">
        <v>1</v>
      </c>
      <c r="D91" s="14" t="s">
        <v>1350</v>
      </c>
      <c r="E91" s="145">
        <v>27</v>
      </c>
      <c r="F91" s="36" t="s">
        <v>286</v>
      </c>
      <c r="G91" s="36" t="s">
        <v>287</v>
      </c>
      <c r="H91" s="33" t="s">
        <v>39</v>
      </c>
      <c r="I91" s="35" t="s">
        <v>288</v>
      </c>
      <c r="J91" s="141">
        <v>19</v>
      </c>
      <c r="K91" s="131"/>
      <c r="L91" s="131"/>
    </row>
  </sheetData>
  <sortState xmlns:xlrd2="http://schemas.microsoft.com/office/spreadsheetml/2017/richdata2" ref="N64:N83">
    <sortCondition ref="N64:N83"/>
  </sortState>
  <mergeCells count="1">
    <mergeCell ref="A1:L1"/>
  </mergeCells>
  <phoneticPr fontId="0" type="noConversion"/>
  <pageMargins left="0.15748031496062992" right="0.15748031496062992" top="0.19685039370078741" bottom="0.15748031496062992" header="0.15748031496062992" footer="0.1574803149606299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L157"/>
  <sheetViews>
    <sheetView zoomScale="130" zoomScaleNormal="130" workbookViewId="0">
      <pane ySplit="3" topLeftCell="A86" activePane="bottomLeft" state="frozen"/>
      <selection pane="bottomLeft" activeCell="F3" sqref="F3:L104"/>
    </sheetView>
  </sheetViews>
  <sheetFormatPr baseColWidth="10" defaultColWidth="35.125" defaultRowHeight="12.75" x14ac:dyDescent="0.2"/>
  <cols>
    <col min="1" max="1" width="18.5" style="1" bestFit="1" customWidth="1"/>
    <col min="2" max="2" width="8.375" style="1" bestFit="1" customWidth="1"/>
    <col min="3" max="3" width="7.375" style="1" bestFit="1" customWidth="1"/>
    <col min="4" max="4" width="7.625" style="1" bestFit="1" customWidth="1"/>
    <col min="5" max="5" width="3.5" style="100" bestFit="1" customWidth="1"/>
    <col min="6" max="6" width="15.75" style="2" bestFit="1" customWidth="1"/>
    <col min="7" max="7" width="17.375" style="2" bestFit="1" customWidth="1"/>
    <col min="8" max="8" width="19.875" style="3" bestFit="1" customWidth="1"/>
    <col min="9" max="9" width="10.75" style="19" bestFit="1" customWidth="1"/>
    <col min="10" max="11" width="5.625" style="7" bestFit="1" customWidth="1"/>
    <col min="12" max="12" width="7.125" style="1" bestFit="1" customWidth="1"/>
    <col min="13" max="16384" width="35.125" style="1"/>
  </cols>
  <sheetData>
    <row r="1" spans="1:12" ht="26.25" x14ac:dyDescent="0.2">
      <c r="A1" s="276" t="s">
        <v>186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x14ac:dyDescent="0.2">
      <c r="E2" s="3"/>
      <c r="F2" s="1"/>
      <c r="G2" s="1"/>
      <c r="J2" s="1"/>
      <c r="K2" s="1"/>
    </row>
    <row r="3" spans="1:12" ht="25.5" x14ac:dyDescent="0.2">
      <c r="B3" s="2"/>
      <c r="C3" s="2"/>
      <c r="D3" s="2"/>
      <c r="E3" s="3"/>
      <c r="G3" s="4"/>
      <c r="H3" s="5"/>
      <c r="I3" s="6"/>
      <c r="J3" s="15">
        <v>45246</v>
      </c>
      <c r="K3" s="15">
        <v>45260</v>
      </c>
      <c r="L3" s="76" t="s">
        <v>187</v>
      </c>
    </row>
    <row r="4" spans="1:12" x14ac:dyDescent="0.2">
      <c r="A4" s="77" t="s">
        <v>6</v>
      </c>
      <c r="B4" s="77" t="s">
        <v>5</v>
      </c>
      <c r="C4" s="78" t="s">
        <v>0</v>
      </c>
      <c r="D4" s="79" t="s">
        <v>188</v>
      </c>
      <c r="E4" s="193">
        <v>1</v>
      </c>
      <c r="F4" s="162" t="s">
        <v>842</v>
      </c>
      <c r="G4" s="162" t="s">
        <v>843</v>
      </c>
      <c r="H4" s="163" t="s">
        <v>38</v>
      </c>
      <c r="I4" s="164" t="s">
        <v>844</v>
      </c>
      <c r="J4" s="194">
        <v>1</v>
      </c>
      <c r="K4" s="195"/>
      <c r="L4" s="196" t="s">
        <v>1215</v>
      </c>
    </row>
    <row r="5" spans="1:12" x14ac:dyDescent="0.2">
      <c r="A5" s="77" t="s">
        <v>6</v>
      </c>
      <c r="B5" s="77" t="s">
        <v>5</v>
      </c>
      <c r="C5" s="78" t="s">
        <v>0</v>
      </c>
      <c r="D5" s="79" t="s">
        <v>188</v>
      </c>
      <c r="E5" s="126">
        <v>2</v>
      </c>
      <c r="F5" s="138" t="s">
        <v>1170</v>
      </c>
      <c r="G5" s="138" t="s">
        <v>876</v>
      </c>
      <c r="H5" s="96" t="s">
        <v>100</v>
      </c>
      <c r="I5" s="95" t="s">
        <v>1171</v>
      </c>
      <c r="J5" s="167">
        <v>2</v>
      </c>
      <c r="K5" s="168">
        <v>1</v>
      </c>
      <c r="L5" s="189" t="s">
        <v>1174</v>
      </c>
    </row>
    <row r="6" spans="1:12" x14ac:dyDescent="0.2">
      <c r="A6" s="77" t="s">
        <v>6</v>
      </c>
      <c r="B6" s="77" t="s">
        <v>5</v>
      </c>
      <c r="C6" s="78" t="s">
        <v>0</v>
      </c>
      <c r="D6" s="79" t="s">
        <v>188</v>
      </c>
      <c r="E6" s="197">
        <v>3</v>
      </c>
      <c r="F6" s="138" t="s">
        <v>850</v>
      </c>
      <c r="G6" s="138" t="s">
        <v>851</v>
      </c>
      <c r="H6" s="96" t="s">
        <v>38</v>
      </c>
      <c r="I6" s="95" t="s">
        <v>852</v>
      </c>
      <c r="J6" s="167">
        <v>5</v>
      </c>
      <c r="K6" s="169">
        <v>2</v>
      </c>
      <c r="L6" s="189" t="s">
        <v>1175</v>
      </c>
    </row>
    <row r="7" spans="1:12" x14ac:dyDescent="0.2">
      <c r="A7" s="77" t="s">
        <v>6</v>
      </c>
      <c r="B7" s="77" t="s">
        <v>5</v>
      </c>
      <c r="C7" s="78" t="s">
        <v>0</v>
      </c>
      <c r="D7" s="79" t="s">
        <v>188</v>
      </c>
      <c r="E7" s="197">
        <v>4</v>
      </c>
      <c r="F7" s="138" t="s">
        <v>781</v>
      </c>
      <c r="G7" s="138" t="s">
        <v>782</v>
      </c>
      <c r="H7" s="96" t="s">
        <v>48</v>
      </c>
      <c r="I7" s="95" t="s">
        <v>783</v>
      </c>
      <c r="J7" s="167">
        <v>7</v>
      </c>
      <c r="K7" s="168">
        <v>4</v>
      </c>
      <c r="L7" s="191" t="s">
        <v>1177</v>
      </c>
    </row>
    <row r="8" spans="1:12" x14ac:dyDescent="0.2">
      <c r="A8" s="77" t="s">
        <v>6</v>
      </c>
      <c r="B8" s="77" t="s">
        <v>5</v>
      </c>
      <c r="C8" s="78" t="s">
        <v>0</v>
      </c>
      <c r="D8" s="79" t="s">
        <v>188</v>
      </c>
      <c r="E8" s="197">
        <v>5</v>
      </c>
      <c r="F8" s="138" t="s">
        <v>866</v>
      </c>
      <c r="G8" s="138" t="s">
        <v>867</v>
      </c>
      <c r="H8" s="96" t="s">
        <v>38</v>
      </c>
      <c r="I8" s="95" t="s">
        <v>868</v>
      </c>
      <c r="J8" s="172">
        <v>19</v>
      </c>
      <c r="K8" s="168">
        <v>9</v>
      </c>
      <c r="L8" s="190" t="s">
        <v>1190</v>
      </c>
    </row>
    <row r="9" spans="1:12" x14ac:dyDescent="0.2">
      <c r="A9" s="77" t="s">
        <v>6</v>
      </c>
      <c r="B9" s="77" t="s">
        <v>5</v>
      </c>
      <c r="C9" s="78" t="s">
        <v>0</v>
      </c>
      <c r="D9" s="79" t="s">
        <v>188</v>
      </c>
      <c r="E9" s="197">
        <v>6</v>
      </c>
      <c r="F9" s="138" t="s">
        <v>1091</v>
      </c>
      <c r="G9" s="138" t="s">
        <v>102</v>
      </c>
      <c r="H9" s="96" t="s">
        <v>71</v>
      </c>
      <c r="I9" s="95" t="s">
        <v>1092</v>
      </c>
      <c r="J9" s="167">
        <v>22</v>
      </c>
      <c r="K9" s="168">
        <v>35</v>
      </c>
      <c r="L9" s="190" t="s">
        <v>1213</v>
      </c>
    </row>
    <row r="10" spans="1:12" x14ac:dyDescent="0.2">
      <c r="A10" s="77" t="s">
        <v>6</v>
      </c>
      <c r="B10" s="77" t="s">
        <v>5</v>
      </c>
      <c r="C10" s="78" t="s">
        <v>0</v>
      </c>
      <c r="D10" s="79" t="s">
        <v>188</v>
      </c>
      <c r="E10" s="197">
        <v>7</v>
      </c>
      <c r="F10" s="138" t="s">
        <v>1093</v>
      </c>
      <c r="G10" s="138" t="s">
        <v>1094</v>
      </c>
      <c r="H10" s="96" t="s">
        <v>71</v>
      </c>
      <c r="I10" s="95" t="s">
        <v>1095</v>
      </c>
      <c r="J10" s="167">
        <v>18</v>
      </c>
      <c r="K10" s="168">
        <v>21</v>
      </c>
      <c r="L10" s="191" t="s">
        <v>1208</v>
      </c>
    </row>
    <row r="11" spans="1:12" x14ac:dyDescent="0.2">
      <c r="A11" s="77" t="s">
        <v>6</v>
      </c>
      <c r="B11" s="77" t="s">
        <v>5</v>
      </c>
      <c r="C11" s="78" t="s">
        <v>0</v>
      </c>
      <c r="D11" s="79" t="s">
        <v>188</v>
      </c>
      <c r="E11" s="197">
        <v>8</v>
      </c>
      <c r="F11" s="138" t="s">
        <v>1172</v>
      </c>
      <c r="G11" s="138" t="s">
        <v>755</v>
      </c>
      <c r="H11" s="96" t="s">
        <v>48</v>
      </c>
      <c r="I11" s="95" t="s">
        <v>1173</v>
      </c>
      <c r="J11" s="167">
        <v>29</v>
      </c>
      <c r="K11" s="168">
        <v>18</v>
      </c>
      <c r="L11" s="190" t="s">
        <v>1209</v>
      </c>
    </row>
    <row r="12" spans="1:12" x14ac:dyDescent="0.2">
      <c r="A12" s="77" t="s">
        <v>6</v>
      </c>
      <c r="B12" s="77" t="s">
        <v>5</v>
      </c>
      <c r="C12" s="78" t="s">
        <v>0</v>
      </c>
      <c r="D12" s="79" t="s">
        <v>188</v>
      </c>
      <c r="E12" s="197">
        <v>9</v>
      </c>
      <c r="F12" s="138" t="s">
        <v>787</v>
      </c>
      <c r="G12" s="138" t="s">
        <v>788</v>
      </c>
      <c r="H12" s="96" t="s">
        <v>48</v>
      </c>
      <c r="I12" s="95" t="s">
        <v>789</v>
      </c>
      <c r="J12" s="167">
        <v>10</v>
      </c>
      <c r="K12" s="168">
        <v>6</v>
      </c>
      <c r="L12" s="191" t="s">
        <v>1178</v>
      </c>
    </row>
    <row r="13" spans="1:12" x14ac:dyDescent="0.2">
      <c r="A13" s="77" t="s">
        <v>6</v>
      </c>
      <c r="B13" s="77" t="s">
        <v>5</v>
      </c>
      <c r="C13" s="78" t="s">
        <v>0</v>
      </c>
      <c r="D13" s="79" t="s">
        <v>188</v>
      </c>
      <c r="E13" s="197">
        <v>10</v>
      </c>
      <c r="F13" s="138" t="s">
        <v>856</v>
      </c>
      <c r="G13" s="138" t="s">
        <v>693</v>
      </c>
      <c r="H13" s="96" t="s">
        <v>38</v>
      </c>
      <c r="I13" s="95" t="s">
        <v>857</v>
      </c>
      <c r="J13" s="167">
        <v>37</v>
      </c>
      <c r="K13" s="168">
        <v>10</v>
      </c>
      <c r="L13" s="191" t="s">
        <v>1191</v>
      </c>
    </row>
    <row r="14" spans="1:12" x14ac:dyDescent="0.2">
      <c r="A14" s="77" t="s">
        <v>6</v>
      </c>
      <c r="B14" s="77" t="s">
        <v>5</v>
      </c>
      <c r="C14" s="78" t="s">
        <v>0</v>
      </c>
      <c r="D14" s="79" t="s">
        <v>188</v>
      </c>
      <c r="E14" s="197">
        <v>11</v>
      </c>
      <c r="F14" s="138" t="s">
        <v>1080</v>
      </c>
      <c r="G14" s="138" t="s">
        <v>1081</v>
      </c>
      <c r="H14" s="96" t="s">
        <v>71</v>
      </c>
      <c r="I14" s="95" t="s">
        <v>1082</v>
      </c>
      <c r="J14" s="173">
        <v>38</v>
      </c>
      <c r="K14" s="168">
        <v>20</v>
      </c>
      <c r="L14" s="191" t="s">
        <v>1212</v>
      </c>
    </row>
    <row r="15" spans="1:12" x14ac:dyDescent="0.2">
      <c r="A15" s="77" t="s">
        <v>6</v>
      </c>
      <c r="B15" s="77" t="s">
        <v>5</v>
      </c>
      <c r="C15" s="78" t="s">
        <v>0</v>
      </c>
      <c r="D15" s="79" t="s">
        <v>188</v>
      </c>
      <c r="E15" s="197">
        <v>12</v>
      </c>
      <c r="F15" s="138" t="s">
        <v>682</v>
      </c>
      <c r="G15" s="138" t="s">
        <v>683</v>
      </c>
      <c r="H15" s="96" t="s">
        <v>40</v>
      </c>
      <c r="I15" s="174" t="s">
        <v>684</v>
      </c>
      <c r="J15" s="175">
        <v>16</v>
      </c>
      <c r="K15" s="168">
        <v>38</v>
      </c>
      <c r="L15" s="191" t="s">
        <v>1206</v>
      </c>
    </row>
    <row r="16" spans="1:12" x14ac:dyDescent="0.2">
      <c r="A16" s="77" t="s">
        <v>6</v>
      </c>
      <c r="B16" s="77" t="s">
        <v>5</v>
      </c>
      <c r="C16" s="78" t="s">
        <v>0</v>
      </c>
      <c r="D16" s="79" t="s">
        <v>188</v>
      </c>
      <c r="E16" s="197">
        <v>13</v>
      </c>
      <c r="F16" s="138" t="s">
        <v>826</v>
      </c>
      <c r="G16" s="138" t="s">
        <v>827</v>
      </c>
      <c r="H16" s="96" t="s">
        <v>48</v>
      </c>
      <c r="I16" s="95" t="s">
        <v>828</v>
      </c>
      <c r="J16" s="167">
        <v>21</v>
      </c>
      <c r="K16" s="168">
        <v>14</v>
      </c>
      <c r="L16" s="189" t="s">
        <v>1197</v>
      </c>
    </row>
    <row r="17" spans="1:12" x14ac:dyDescent="0.2">
      <c r="A17" s="77" t="s">
        <v>6</v>
      </c>
      <c r="B17" s="77" t="s">
        <v>5</v>
      </c>
      <c r="C17" s="78" t="s">
        <v>0</v>
      </c>
      <c r="D17" s="79" t="s">
        <v>188</v>
      </c>
      <c r="E17" s="197">
        <v>14</v>
      </c>
      <c r="F17" s="138" t="s">
        <v>34</v>
      </c>
      <c r="G17" s="138" t="s">
        <v>1126</v>
      </c>
      <c r="H17" s="96" t="s">
        <v>71</v>
      </c>
      <c r="I17" s="95" t="s">
        <v>1127</v>
      </c>
      <c r="J17" s="167">
        <v>33</v>
      </c>
      <c r="K17" s="168">
        <v>7</v>
      </c>
      <c r="L17" s="189" t="s">
        <v>1179</v>
      </c>
    </row>
    <row r="18" spans="1:12" x14ac:dyDescent="0.2">
      <c r="A18" s="77" t="s">
        <v>6</v>
      </c>
      <c r="B18" s="77" t="s">
        <v>5</v>
      </c>
      <c r="C18" s="78" t="s">
        <v>0</v>
      </c>
      <c r="D18" s="79" t="s">
        <v>188</v>
      </c>
      <c r="E18" s="197">
        <v>15</v>
      </c>
      <c r="F18" s="138" t="s">
        <v>61</v>
      </c>
      <c r="G18" s="138" t="s">
        <v>1116</v>
      </c>
      <c r="H18" s="96" t="s">
        <v>71</v>
      </c>
      <c r="I18" s="95" t="s">
        <v>1117</v>
      </c>
      <c r="J18" s="167">
        <v>65</v>
      </c>
      <c r="K18" s="168">
        <v>12</v>
      </c>
      <c r="L18" s="191" t="s">
        <v>1194</v>
      </c>
    </row>
    <row r="19" spans="1:12" x14ac:dyDescent="0.2">
      <c r="A19" s="77" t="s">
        <v>6</v>
      </c>
      <c r="B19" s="77" t="s">
        <v>5</v>
      </c>
      <c r="C19" s="78" t="s">
        <v>0</v>
      </c>
      <c r="D19" s="79" t="s">
        <v>188</v>
      </c>
      <c r="E19" s="197">
        <v>16</v>
      </c>
      <c r="F19" s="138" t="s">
        <v>1088</v>
      </c>
      <c r="G19" s="138" t="s">
        <v>1089</v>
      </c>
      <c r="H19" s="96" t="s">
        <v>71</v>
      </c>
      <c r="I19" s="95" t="s">
        <v>1090</v>
      </c>
      <c r="J19" s="173">
        <v>45</v>
      </c>
      <c r="K19" s="168">
        <v>15</v>
      </c>
      <c r="L19" s="190" t="s">
        <v>1205</v>
      </c>
    </row>
    <row r="20" spans="1:12" x14ac:dyDescent="0.2">
      <c r="A20" s="77" t="s">
        <v>6</v>
      </c>
      <c r="B20" s="77" t="s">
        <v>5</v>
      </c>
      <c r="C20" s="78" t="s">
        <v>0</v>
      </c>
      <c r="D20" s="79" t="s">
        <v>188</v>
      </c>
      <c r="E20" s="197">
        <v>17</v>
      </c>
      <c r="F20" s="138" t="s">
        <v>899</v>
      </c>
      <c r="G20" s="138" t="s">
        <v>55</v>
      </c>
      <c r="H20" s="96" t="s">
        <v>54</v>
      </c>
      <c r="I20" s="95" t="s">
        <v>900</v>
      </c>
      <c r="J20" s="176">
        <v>4</v>
      </c>
      <c r="K20" s="177"/>
      <c r="L20" s="191" t="s">
        <v>1217</v>
      </c>
    </row>
    <row r="21" spans="1:12" x14ac:dyDescent="0.2">
      <c r="A21" s="77" t="s">
        <v>6</v>
      </c>
      <c r="B21" s="77" t="s">
        <v>5</v>
      </c>
      <c r="C21" s="78" t="s">
        <v>0</v>
      </c>
      <c r="D21" s="79" t="s">
        <v>188</v>
      </c>
      <c r="E21" s="197">
        <v>18</v>
      </c>
      <c r="F21" s="138" t="s">
        <v>917</v>
      </c>
      <c r="G21" s="138" t="s">
        <v>57</v>
      </c>
      <c r="H21" s="96" t="s">
        <v>99</v>
      </c>
      <c r="I21" s="95" t="s">
        <v>918</v>
      </c>
      <c r="J21" s="172">
        <v>12</v>
      </c>
      <c r="K21" s="168">
        <v>57</v>
      </c>
      <c r="L21" s="190" t="s">
        <v>1193</v>
      </c>
    </row>
    <row r="22" spans="1:12" x14ac:dyDescent="0.2">
      <c r="A22" s="77" t="s">
        <v>6</v>
      </c>
      <c r="B22" s="77" t="s">
        <v>5</v>
      </c>
      <c r="C22" s="78" t="s">
        <v>0</v>
      </c>
      <c r="D22" s="79" t="s">
        <v>188</v>
      </c>
      <c r="E22" s="197">
        <v>19</v>
      </c>
      <c r="F22" s="138" t="s">
        <v>695</v>
      </c>
      <c r="G22" s="138" t="s">
        <v>696</v>
      </c>
      <c r="H22" s="96" t="s">
        <v>40</v>
      </c>
      <c r="I22" s="95" t="s">
        <v>697</v>
      </c>
      <c r="J22" s="167">
        <v>8</v>
      </c>
      <c r="K22" s="168">
        <v>17</v>
      </c>
      <c r="L22" s="191" t="s">
        <v>1181</v>
      </c>
    </row>
    <row r="23" spans="1:12" x14ac:dyDescent="0.2">
      <c r="A23" s="77" t="s">
        <v>6</v>
      </c>
      <c r="B23" s="77" t="s">
        <v>5</v>
      </c>
      <c r="C23" s="78" t="s">
        <v>0</v>
      </c>
      <c r="D23" s="79" t="s">
        <v>188</v>
      </c>
      <c r="E23" s="197">
        <v>20</v>
      </c>
      <c r="F23" s="138" t="s">
        <v>1220</v>
      </c>
      <c r="G23" s="138" t="s">
        <v>61</v>
      </c>
      <c r="H23" s="96" t="s">
        <v>100</v>
      </c>
      <c r="I23" s="95" t="s">
        <v>1221</v>
      </c>
      <c r="J23" s="177"/>
      <c r="K23" s="168">
        <v>5</v>
      </c>
      <c r="L23" s="190" t="s">
        <v>1218</v>
      </c>
    </row>
    <row r="24" spans="1:12" x14ac:dyDescent="0.2">
      <c r="A24" s="77" t="s">
        <v>6</v>
      </c>
      <c r="B24" s="77" t="s">
        <v>5</v>
      </c>
      <c r="C24" s="78" t="s">
        <v>0</v>
      </c>
      <c r="D24" s="79" t="s">
        <v>188</v>
      </c>
      <c r="E24" s="197">
        <v>21</v>
      </c>
      <c r="F24" s="138" t="s">
        <v>1098</v>
      </c>
      <c r="G24" s="138" t="s">
        <v>678</v>
      </c>
      <c r="H24" s="96" t="s">
        <v>71</v>
      </c>
      <c r="I24" s="95" t="s">
        <v>1099</v>
      </c>
      <c r="J24" s="167">
        <v>23</v>
      </c>
      <c r="K24" s="169">
        <v>11</v>
      </c>
      <c r="L24" s="190" t="s">
        <v>1192</v>
      </c>
    </row>
    <row r="25" spans="1:12" x14ac:dyDescent="0.2">
      <c r="A25" s="77" t="s">
        <v>6</v>
      </c>
      <c r="B25" s="77" t="s">
        <v>5</v>
      </c>
      <c r="C25" s="78" t="s">
        <v>0</v>
      </c>
      <c r="D25" s="79" t="s">
        <v>188</v>
      </c>
      <c r="E25" s="197">
        <v>22</v>
      </c>
      <c r="F25" s="138" t="s">
        <v>730</v>
      </c>
      <c r="G25" s="138" t="s">
        <v>731</v>
      </c>
      <c r="H25" s="96" t="s">
        <v>39</v>
      </c>
      <c r="I25" s="95" t="s">
        <v>732</v>
      </c>
      <c r="J25" s="167">
        <v>14</v>
      </c>
      <c r="K25" s="169">
        <v>65</v>
      </c>
      <c r="L25" s="191" t="s">
        <v>1204</v>
      </c>
    </row>
    <row r="26" spans="1:12" x14ac:dyDescent="0.2">
      <c r="A26" s="77" t="s">
        <v>6</v>
      </c>
      <c r="B26" s="77" t="s">
        <v>5</v>
      </c>
      <c r="C26" s="78" t="s">
        <v>0</v>
      </c>
      <c r="D26" s="79" t="s">
        <v>188</v>
      </c>
      <c r="E26" s="197">
        <v>24</v>
      </c>
      <c r="F26" s="138" t="s">
        <v>808</v>
      </c>
      <c r="G26" s="138" t="s">
        <v>809</v>
      </c>
      <c r="H26" s="96" t="s">
        <v>48</v>
      </c>
      <c r="I26" s="95" t="s">
        <v>810</v>
      </c>
      <c r="J26" s="172">
        <v>17</v>
      </c>
      <c r="K26" s="168">
        <v>22</v>
      </c>
      <c r="L26" s="190" t="s">
        <v>1207</v>
      </c>
    </row>
    <row r="27" spans="1:12" x14ac:dyDescent="0.2">
      <c r="A27" s="77" t="s">
        <v>6</v>
      </c>
      <c r="B27" s="77" t="s">
        <v>5</v>
      </c>
      <c r="C27" s="78" t="s">
        <v>0</v>
      </c>
      <c r="D27" s="79" t="s">
        <v>188</v>
      </c>
      <c r="E27" s="197">
        <v>25</v>
      </c>
      <c r="F27" s="138" t="s">
        <v>848</v>
      </c>
      <c r="G27" s="138" t="s">
        <v>23</v>
      </c>
      <c r="H27" s="96" t="s">
        <v>38</v>
      </c>
      <c r="I27" s="95" t="s">
        <v>849</v>
      </c>
      <c r="J27" s="167">
        <v>13</v>
      </c>
      <c r="K27" s="168">
        <v>49</v>
      </c>
      <c r="L27" s="192" t="s">
        <v>1196</v>
      </c>
    </row>
    <row r="28" spans="1:12" x14ac:dyDescent="0.2">
      <c r="A28" s="77" t="s">
        <v>6</v>
      </c>
      <c r="B28" s="77" t="s">
        <v>5</v>
      </c>
      <c r="C28" s="78" t="s">
        <v>0</v>
      </c>
      <c r="D28" s="79" t="s">
        <v>188</v>
      </c>
      <c r="E28" s="197">
        <v>26</v>
      </c>
      <c r="F28" s="138" t="s">
        <v>640</v>
      </c>
      <c r="G28" s="138" t="s">
        <v>152</v>
      </c>
      <c r="H28" s="96" t="s">
        <v>38</v>
      </c>
      <c r="I28" s="95" t="s">
        <v>874</v>
      </c>
      <c r="J28" s="167">
        <v>20</v>
      </c>
      <c r="K28" s="168">
        <v>36</v>
      </c>
      <c r="L28" s="190" t="s">
        <v>1211</v>
      </c>
    </row>
    <row r="29" spans="1:12" x14ac:dyDescent="0.2">
      <c r="A29" s="77" t="s">
        <v>6</v>
      </c>
      <c r="B29" s="77" t="s">
        <v>5</v>
      </c>
      <c r="C29" s="78" t="s">
        <v>0</v>
      </c>
      <c r="D29" s="79" t="s">
        <v>188</v>
      </c>
      <c r="E29" s="197">
        <v>27</v>
      </c>
      <c r="F29" s="138" t="s">
        <v>1065</v>
      </c>
      <c r="G29" s="138" t="s">
        <v>1066</v>
      </c>
      <c r="H29" s="96" t="s">
        <v>71</v>
      </c>
      <c r="I29" s="95" t="s">
        <v>1067</v>
      </c>
      <c r="J29" s="167">
        <v>69</v>
      </c>
      <c r="K29" s="168">
        <v>23</v>
      </c>
      <c r="L29" s="191" t="s">
        <v>1214</v>
      </c>
    </row>
    <row r="30" spans="1:12" x14ac:dyDescent="0.2">
      <c r="A30" s="77" t="s">
        <v>6</v>
      </c>
      <c r="B30" s="77" t="s">
        <v>5</v>
      </c>
      <c r="C30" s="78" t="s">
        <v>0</v>
      </c>
      <c r="D30" s="79" t="s">
        <v>188</v>
      </c>
      <c r="E30" s="127">
        <v>28</v>
      </c>
      <c r="F30" s="138" t="s">
        <v>869</v>
      </c>
      <c r="G30" s="138" t="s">
        <v>33</v>
      </c>
      <c r="H30" s="96" t="s">
        <v>38</v>
      </c>
      <c r="I30" s="95" t="s">
        <v>870</v>
      </c>
      <c r="J30" s="167">
        <v>9</v>
      </c>
      <c r="K30" s="168">
        <v>3</v>
      </c>
      <c r="L30" s="190" t="s">
        <v>1176</v>
      </c>
    </row>
    <row r="31" spans="1:12" x14ac:dyDescent="0.2">
      <c r="A31" s="77" t="s">
        <v>6</v>
      </c>
      <c r="B31" s="77" t="s">
        <v>5</v>
      </c>
      <c r="C31" s="78" t="s">
        <v>0</v>
      </c>
      <c r="D31" s="79" t="s">
        <v>188</v>
      </c>
      <c r="E31" s="127">
        <v>29</v>
      </c>
      <c r="F31" s="138" t="s">
        <v>806</v>
      </c>
      <c r="G31" s="138" t="s">
        <v>58</v>
      </c>
      <c r="H31" s="96" t="s">
        <v>48</v>
      </c>
      <c r="I31" s="95" t="s">
        <v>807</v>
      </c>
      <c r="J31" s="167">
        <v>11</v>
      </c>
      <c r="K31" s="168">
        <v>8</v>
      </c>
      <c r="L31" s="191" t="s">
        <v>1180</v>
      </c>
    </row>
    <row r="32" spans="1:12" x14ac:dyDescent="0.2">
      <c r="A32" s="77" t="s">
        <v>6</v>
      </c>
      <c r="B32" s="77" t="s">
        <v>5</v>
      </c>
      <c r="C32" s="78" t="s">
        <v>0</v>
      </c>
      <c r="D32" s="79" t="s">
        <v>188</v>
      </c>
      <c r="E32" s="126">
        <v>30</v>
      </c>
      <c r="F32" s="138" t="s">
        <v>811</v>
      </c>
      <c r="G32" s="138" t="s">
        <v>812</v>
      </c>
      <c r="H32" s="96" t="s">
        <v>48</v>
      </c>
      <c r="I32" s="95" t="s">
        <v>813</v>
      </c>
      <c r="J32" s="167">
        <v>15</v>
      </c>
      <c r="K32" s="168">
        <v>13</v>
      </c>
      <c r="L32" s="191" t="s">
        <v>1195</v>
      </c>
    </row>
    <row r="33" spans="1:12" x14ac:dyDescent="0.2">
      <c r="A33" s="77" t="s">
        <v>6</v>
      </c>
      <c r="B33" s="77" t="s">
        <v>5</v>
      </c>
      <c r="C33" s="78" t="s">
        <v>0</v>
      </c>
      <c r="D33" s="79" t="s">
        <v>188</v>
      </c>
      <c r="E33" s="127">
        <v>31</v>
      </c>
      <c r="F33" s="138" t="s">
        <v>804</v>
      </c>
      <c r="G33" s="138" t="s">
        <v>1161</v>
      </c>
      <c r="H33" s="96" t="s">
        <v>48</v>
      </c>
      <c r="I33" s="95" t="s">
        <v>805</v>
      </c>
      <c r="J33" s="167">
        <v>34</v>
      </c>
      <c r="K33" s="168">
        <v>19</v>
      </c>
      <c r="L33" s="171" t="s">
        <v>1210</v>
      </c>
    </row>
    <row r="34" spans="1:12" x14ac:dyDescent="0.2">
      <c r="A34" s="77" t="s">
        <v>6</v>
      </c>
      <c r="B34" s="77" t="s">
        <v>5</v>
      </c>
      <c r="C34" s="78" t="s">
        <v>0</v>
      </c>
      <c r="D34" s="79" t="s">
        <v>188</v>
      </c>
      <c r="E34" s="127">
        <v>32</v>
      </c>
      <c r="F34" s="138" t="s">
        <v>754</v>
      </c>
      <c r="G34" s="138" t="s">
        <v>755</v>
      </c>
      <c r="H34" s="96" t="s">
        <v>115</v>
      </c>
      <c r="I34" s="95" t="s">
        <v>756</v>
      </c>
      <c r="J34" s="176">
        <v>3</v>
      </c>
      <c r="K34" s="177"/>
      <c r="L34" s="171" t="s">
        <v>1216</v>
      </c>
    </row>
    <row r="35" spans="1:12" x14ac:dyDescent="0.2">
      <c r="A35" s="77" t="s">
        <v>6</v>
      </c>
      <c r="B35" s="77" t="s">
        <v>5</v>
      </c>
      <c r="C35" s="78" t="s">
        <v>0</v>
      </c>
      <c r="D35" s="79" t="s">
        <v>188</v>
      </c>
      <c r="E35" s="126">
        <v>33</v>
      </c>
      <c r="F35" s="138" t="s">
        <v>864</v>
      </c>
      <c r="G35" s="138" t="s">
        <v>63</v>
      </c>
      <c r="H35" s="96" t="s">
        <v>38</v>
      </c>
      <c r="I35" s="95" t="s">
        <v>865</v>
      </c>
      <c r="J35" s="176">
        <v>6</v>
      </c>
      <c r="K35" s="177"/>
      <c r="L35" s="171" t="s">
        <v>1219</v>
      </c>
    </row>
    <row r="36" spans="1:12" x14ac:dyDescent="0.2">
      <c r="A36" s="77" t="s">
        <v>6</v>
      </c>
      <c r="B36" s="77" t="s">
        <v>5</v>
      </c>
      <c r="C36" s="78" t="s">
        <v>0</v>
      </c>
      <c r="D36" s="79" t="s">
        <v>188</v>
      </c>
      <c r="E36" s="127">
        <v>34</v>
      </c>
      <c r="F36" s="138" t="s">
        <v>1001</v>
      </c>
      <c r="G36" s="138" t="s">
        <v>722</v>
      </c>
      <c r="H36" s="96" t="s">
        <v>25</v>
      </c>
      <c r="I36" s="95" t="s">
        <v>1002</v>
      </c>
      <c r="J36" s="167">
        <v>43</v>
      </c>
      <c r="K36" s="168">
        <v>24</v>
      </c>
      <c r="L36" s="170" t="s">
        <v>1182</v>
      </c>
    </row>
    <row r="37" spans="1:12" x14ac:dyDescent="0.2">
      <c r="A37" s="77" t="s">
        <v>6</v>
      </c>
      <c r="B37" s="77" t="s">
        <v>5</v>
      </c>
      <c r="C37" s="78" t="s">
        <v>0</v>
      </c>
      <c r="D37" s="79" t="s">
        <v>188</v>
      </c>
      <c r="E37" s="126">
        <v>35</v>
      </c>
      <c r="F37" s="138" t="s">
        <v>737</v>
      </c>
      <c r="G37" s="138" t="s">
        <v>738</v>
      </c>
      <c r="H37" s="96" t="s">
        <v>39</v>
      </c>
      <c r="I37" s="95" t="s">
        <v>739</v>
      </c>
      <c r="J37" s="167">
        <v>66</v>
      </c>
      <c r="K37" s="169">
        <v>25</v>
      </c>
      <c r="L37" s="171" t="s">
        <v>1183</v>
      </c>
    </row>
    <row r="38" spans="1:12" x14ac:dyDescent="0.2">
      <c r="A38" s="77" t="s">
        <v>6</v>
      </c>
      <c r="B38" s="77" t="s">
        <v>5</v>
      </c>
      <c r="C38" s="78" t="s">
        <v>0</v>
      </c>
      <c r="D38" s="79" t="s">
        <v>188</v>
      </c>
      <c r="E38" s="127">
        <v>36</v>
      </c>
      <c r="F38" s="138" t="s">
        <v>1165</v>
      </c>
      <c r="G38" s="138" t="s">
        <v>1166</v>
      </c>
      <c r="H38" s="96" t="s">
        <v>48</v>
      </c>
      <c r="I38" s="174" t="s">
        <v>1167</v>
      </c>
      <c r="J38" s="175">
        <v>26</v>
      </c>
      <c r="K38" s="168">
        <v>50</v>
      </c>
      <c r="L38" s="171" t="s">
        <v>1184</v>
      </c>
    </row>
    <row r="39" spans="1:12" x14ac:dyDescent="0.2">
      <c r="A39" s="77" t="s">
        <v>6</v>
      </c>
      <c r="B39" s="77" t="s">
        <v>5</v>
      </c>
      <c r="C39" s="78" t="s">
        <v>0</v>
      </c>
      <c r="D39" s="79" t="s">
        <v>188</v>
      </c>
      <c r="E39" s="126">
        <v>37</v>
      </c>
      <c r="F39" s="138" t="s">
        <v>836</v>
      </c>
      <c r="G39" s="138" t="s">
        <v>837</v>
      </c>
      <c r="H39" s="96" t="s">
        <v>38</v>
      </c>
      <c r="I39" s="95" t="s">
        <v>838</v>
      </c>
      <c r="J39" s="167">
        <v>75</v>
      </c>
      <c r="K39" s="168">
        <v>26</v>
      </c>
      <c r="L39" s="177"/>
    </row>
    <row r="40" spans="1:12" x14ac:dyDescent="0.2">
      <c r="A40" s="77" t="s">
        <v>6</v>
      </c>
      <c r="B40" s="77" t="s">
        <v>5</v>
      </c>
      <c r="C40" s="78" t="s">
        <v>0</v>
      </c>
      <c r="D40" s="79" t="s">
        <v>188</v>
      </c>
      <c r="E40" s="127">
        <v>38</v>
      </c>
      <c r="F40" s="138" t="s">
        <v>1052</v>
      </c>
      <c r="G40" s="138" t="s">
        <v>1053</v>
      </c>
      <c r="H40" s="96" t="s">
        <v>25</v>
      </c>
      <c r="I40" s="95" t="s">
        <v>1054</v>
      </c>
      <c r="J40" s="167">
        <v>67</v>
      </c>
      <c r="K40" s="168">
        <v>27</v>
      </c>
      <c r="L40" s="177"/>
    </row>
    <row r="41" spans="1:12" x14ac:dyDescent="0.2">
      <c r="A41" s="77" t="s">
        <v>6</v>
      </c>
      <c r="B41" s="77" t="s">
        <v>5</v>
      </c>
      <c r="C41" s="78" t="s">
        <v>0</v>
      </c>
      <c r="D41" s="79" t="s">
        <v>188</v>
      </c>
      <c r="E41" s="127">
        <v>39</v>
      </c>
      <c r="F41" s="138" t="s">
        <v>1158</v>
      </c>
      <c r="G41" s="138" t="s">
        <v>1159</v>
      </c>
      <c r="H41" s="96" t="s">
        <v>48</v>
      </c>
      <c r="I41" s="95" t="s">
        <v>1160</v>
      </c>
      <c r="J41" s="167">
        <v>28</v>
      </c>
      <c r="K41" s="168">
        <v>30</v>
      </c>
      <c r="L41" s="177"/>
    </row>
    <row r="42" spans="1:12" x14ac:dyDescent="0.2">
      <c r="A42" s="77" t="s">
        <v>6</v>
      </c>
      <c r="B42" s="77" t="s">
        <v>5</v>
      </c>
      <c r="C42" s="78" t="s">
        <v>0</v>
      </c>
      <c r="D42" s="79" t="s">
        <v>188</v>
      </c>
      <c r="E42" s="126">
        <v>39</v>
      </c>
      <c r="F42" s="138" t="s">
        <v>1073</v>
      </c>
      <c r="G42" s="138" t="s">
        <v>1074</v>
      </c>
      <c r="H42" s="96" t="s">
        <v>71</v>
      </c>
      <c r="I42" s="95" t="s">
        <v>1075</v>
      </c>
      <c r="J42" s="167">
        <v>57</v>
      </c>
      <c r="K42" s="168">
        <v>28</v>
      </c>
      <c r="L42" s="177"/>
    </row>
    <row r="43" spans="1:12" x14ac:dyDescent="0.2">
      <c r="A43" s="77" t="s">
        <v>6</v>
      </c>
      <c r="B43" s="77" t="s">
        <v>5</v>
      </c>
      <c r="C43" s="78" t="s">
        <v>0</v>
      </c>
      <c r="D43" s="79" t="s">
        <v>188</v>
      </c>
      <c r="E43" s="126">
        <v>41</v>
      </c>
      <c r="F43" s="138" t="s">
        <v>919</v>
      </c>
      <c r="G43" s="138" t="s">
        <v>22</v>
      </c>
      <c r="H43" s="96" t="s">
        <v>99</v>
      </c>
      <c r="I43" s="95" t="s">
        <v>920</v>
      </c>
      <c r="J43" s="167">
        <v>42</v>
      </c>
      <c r="K43" s="168">
        <v>29</v>
      </c>
      <c r="L43" s="177"/>
    </row>
    <row r="44" spans="1:12" x14ac:dyDescent="0.2">
      <c r="A44" s="77" t="s">
        <v>6</v>
      </c>
      <c r="B44" s="77" t="s">
        <v>5</v>
      </c>
      <c r="C44" s="78" t="s">
        <v>0</v>
      </c>
      <c r="D44" s="79" t="s">
        <v>188</v>
      </c>
      <c r="E44" s="127">
        <v>42</v>
      </c>
      <c r="F44" s="138" t="s">
        <v>677</v>
      </c>
      <c r="G44" s="138" t="s">
        <v>678</v>
      </c>
      <c r="H44" s="96" t="s">
        <v>40</v>
      </c>
      <c r="I44" s="95" t="s">
        <v>679</v>
      </c>
      <c r="J44" s="167">
        <v>30</v>
      </c>
      <c r="K44" s="168">
        <v>51</v>
      </c>
      <c r="L44" s="177"/>
    </row>
    <row r="45" spans="1:12" x14ac:dyDescent="0.2">
      <c r="A45" s="77" t="s">
        <v>6</v>
      </c>
      <c r="B45" s="77" t="s">
        <v>5</v>
      </c>
      <c r="C45" s="78" t="s">
        <v>0</v>
      </c>
      <c r="D45" s="79" t="s">
        <v>188</v>
      </c>
      <c r="E45" s="126">
        <v>43</v>
      </c>
      <c r="F45" s="138" t="s">
        <v>744</v>
      </c>
      <c r="G45" s="138" t="s">
        <v>23</v>
      </c>
      <c r="H45" s="96" t="s">
        <v>39</v>
      </c>
      <c r="I45" s="95" t="s">
        <v>745</v>
      </c>
      <c r="J45" s="167">
        <v>59</v>
      </c>
      <c r="K45" s="168">
        <v>31</v>
      </c>
      <c r="L45" s="177"/>
    </row>
    <row r="46" spans="1:12" x14ac:dyDescent="0.2">
      <c r="A46" s="77" t="s">
        <v>6</v>
      </c>
      <c r="B46" s="77" t="s">
        <v>5</v>
      </c>
      <c r="C46" s="78" t="s">
        <v>0</v>
      </c>
      <c r="D46" s="79" t="s">
        <v>188</v>
      </c>
      <c r="E46" s="127">
        <v>44</v>
      </c>
      <c r="F46" s="138" t="s">
        <v>721</v>
      </c>
      <c r="G46" s="138" t="s">
        <v>722</v>
      </c>
      <c r="H46" s="96" t="s">
        <v>41</v>
      </c>
      <c r="I46" s="95" t="s">
        <v>723</v>
      </c>
      <c r="J46" s="167">
        <v>32</v>
      </c>
      <c r="K46" s="168">
        <v>43</v>
      </c>
      <c r="L46" s="177"/>
    </row>
    <row r="47" spans="1:12" x14ac:dyDescent="0.2">
      <c r="A47" s="77" t="s">
        <v>6</v>
      </c>
      <c r="B47" s="77" t="s">
        <v>5</v>
      </c>
      <c r="C47" s="78" t="s">
        <v>0</v>
      </c>
      <c r="D47" s="79" t="s">
        <v>188</v>
      </c>
      <c r="E47" s="126">
        <v>44</v>
      </c>
      <c r="F47" s="138" t="s">
        <v>749</v>
      </c>
      <c r="G47" s="138" t="s">
        <v>58</v>
      </c>
      <c r="H47" s="96" t="s">
        <v>25</v>
      </c>
      <c r="I47" s="95" t="s">
        <v>1062</v>
      </c>
      <c r="J47" s="173">
        <v>62</v>
      </c>
      <c r="K47" s="168">
        <v>32</v>
      </c>
      <c r="L47" s="177"/>
    </row>
    <row r="48" spans="1:12" x14ac:dyDescent="0.2">
      <c r="A48" s="77" t="s">
        <v>6</v>
      </c>
      <c r="B48" s="77" t="s">
        <v>5</v>
      </c>
      <c r="C48" s="78" t="s">
        <v>0</v>
      </c>
      <c r="D48" s="79" t="s">
        <v>188</v>
      </c>
      <c r="E48" s="127">
        <v>46</v>
      </c>
      <c r="F48" s="138" t="s">
        <v>833</v>
      </c>
      <c r="G48" s="138" t="s">
        <v>834</v>
      </c>
      <c r="H48" s="96" t="s">
        <v>38</v>
      </c>
      <c r="I48" s="95" t="s">
        <v>835</v>
      </c>
      <c r="J48" s="172">
        <v>53</v>
      </c>
      <c r="K48" s="168">
        <v>33</v>
      </c>
      <c r="L48" s="177"/>
    </row>
    <row r="49" spans="1:12" x14ac:dyDescent="0.2">
      <c r="A49" s="77" t="s">
        <v>6</v>
      </c>
      <c r="B49" s="77" t="s">
        <v>5</v>
      </c>
      <c r="C49" s="78" t="s">
        <v>0</v>
      </c>
      <c r="D49" s="79" t="s">
        <v>188</v>
      </c>
      <c r="E49" s="126">
        <v>47</v>
      </c>
      <c r="F49" s="138" t="s">
        <v>1112</v>
      </c>
      <c r="G49" s="138" t="s">
        <v>133</v>
      </c>
      <c r="H49" s="96" t="s">
        <v>71</v>
      </c>
      <c r="I49" s="95" t="s">
        <v>1113</v>
      </c>
      <c r="J49" s="167">
        <v>36</v>
      </c>
      <c r="K49" s="168">
        <v>42</v>
      </c>
      <c r="L49" s="177"/>
    </row>
    <row r="50" spans="1:12" x14ac:dyDescent="0.2">
      <c r="A50" s="77" t="s">
        <v>6</v>
      </c>
      <c r="B50" s="77" t="s">
        <v>5</v>
      </c>
      <c r="C50" s="78" t="s">
        <v>0</v>
      </c>
      <c r="D50" s="79" t="s">
        <v>188</v>
      </c>
      <c r="E50" s="127">
        <v>48</v>
      </c>
      <c r="F50" s="138" t="s">
        <v>926</v>
      </c>
      <c r="G50" s="138" t="s">
        <v>927</v>
      </c>
      <c r="H50" s="96" t="s">
        <v>99</v>
      </c>
      <c r="I50" s="95" t="s">
        <v>928</v>
      </c>
      <c r="J50" s="167">
        <v>81</v>
      </c>
      <c r="K50" s="168">
        <v>37</v>
      </c>
      <c r="L50" s="177"/>
    </row>
    <row r="51" spans="1:12" x14ac:dyDescent="0.2">
      <c r="A51" s="77" t="s">
        <v>6</v>
      </c>
      <c r="B51" s="77" t="s">
        <v>5</v>
      </c>
      <c r="C51" s="78" t="s">
        <v>0</v>
      </c>
      <c r="D51" s="79" t="s">
        <v>188</v>
      </c>
      <c r="E51" s="126">
        <v>49</v>
      </c>
      <c r="F51" s="138" t="s">
        <v>687</v>
      </c>
      <c r="G51" s="138" t="s">
        <v>688</v>
      </c>
      <c r="H51" s="96" t="s">
        <v>40</v>
      </c>
      <c r="I51" s="95" t="s">
        <v>689</v>
      </c>
      <c r="J51" s="167">
        <v>77</v>
      </c>
      <c r="K51" s="169">
        <v>39</v>
      </c>
      <c r="L51" s="177"/>
    </row>
    <row r="52" spans="1:12" x14ac:dyDescent="0.2">
      <c r="A52" s="77" t="s">
        <v>6</v>
      </c>
      <c r="B52" s="77" t="s">
        <v>5</v>
      </c>
      <c r="C52" s="78" t="s">
        <v>0</v>
      </c>
      <c r="D52" s="79" t="s">
        <v>188</v>
      </c>
      <c r="E52" s="127">
        <v>50</v>
      </c>
      <c r="F52" s="138" t="s">
        <v>909</v>
      </c>
      <c r="G52" s="138" t="s">
        <v>169</v>
      </c>
      <c r="H52" s="96" t="s">
        <v>99</v>
      </c>
      <c r="I52" s="95" t="s">
        <v>910</v>
      </c>
      <c r="J52" s="172">
        <v>85</v>
      </c>
      <c r="K52" s="168">
        <v>40</v>
      </c>
      <c r="L52" s="177"/>
    </row>
    <row r="53" spans="1:12" x14ac:dyDescent="0.2">
      <c r="A53" s="77" t="s">
        <v>6</v>
      </c>
      <c r="B53" s="77" t="s">
        <v>5</v>
      </c>
      <c r="C53" s="78" t="s">
        <v>0</v>
      </c>
      <c r="D53" s="79" t="s">
        <v>188</v>
      </c>
      <c r="E53" s="126">
        <v>51</v>
      </c>
      <c r="F53" s="138" t="s">
        <v>604</v>
      </c>
      <c r="G53" s="138" t="s">
        <v>738</v>
      </c>
      <c r="H53" s="96" t="s">
        <v>99</v>
      </c>
      <c r="I53" s="95" t="s">
        <v>904</v>
      </c>
      <c r="J53" s="167">
        <v>44</v>
      </c>
      <c r="K53" s="169">
        <v>73</v>
      </c>
      <c r="L53" s="177"/>
    </row>
    <row r="54" spans="1:12" x14ac:dyDescent="0.2">
      <c r="A54" s="77" t="s">
        <v>6</v>
      </c>
      <c r="B54" s="77" t="s">
        <v>5</v>
      </c>
      <c r="C54" s="78" t="s">
        <v>0</v>
      </c>
      <c r="D54" s="79" t="s">
        <v>188</v>
      </c>
      <c r="E54" s="126">
        <v>53</v>
      </c>
      <c r="F54" s="138" t="s">
        <v>1162</v>
      </c>
      <c r="G54" s="138" t="s">
        <v>1163</v>
      </c>
      <c r="H54" s="96" t="s">
        <v>115</v>
      </c>
      <c r="I54" s="95" t="s">
        <v>1164</v>
      </c>
      <c r="J54" s="167">
        <v>58</v>
      </c>
      <c r="K54" s="168">
        <v>46</v>
      </c>
      <c r="L54" s="177"/>
    </row>
    <row r="55" spans="1:12" x14ac:dyDescent="0.2">
      <c r="A55" s="77" t="s">
        <v>6</v>
      </c>
      <c r="B55" s="77" t="s">
        <v>5</v>
      </c>
      <c r="C55" s="78" t="s">
        <v>0</v>
      </c>
      <c r="D55" s="79" t="s">
        <v>188</v>
      </c>
      <c r="E55" s="127">
        <v>52</v>
      </c>
      <c r="F55" s="138" t="s">
        <v>742</v>
      </c>
      <c r="G55" s="138" t="s">
        <v>23</v>
      </c>
      <c r="H55" s="96" t="s">
        <v>39</v>
      </c>
      <c r="I55" s="95" t="s">
        <v>743</v>
      </c>
      <c r="J55" s="167">
        <v>50</v>
      </c>
      <c r="K55" s="168">
        <v>45</v>
      </c>
      <c r="L55" s="177"/>
    </row>
    <row r="56" spans="1:12" x14ac:dyDescent="0.2">
      <c r="A56" s="77" t="s">
        <v>6</v>
      </c>
      <c r="B56" s="77" t="s">
        <v>5</v>
      </c>
      <c r="C56" s="78" t="s">
        <v>0</v>
      </c>
      <c r="D56" s="79" t="s">
        <v>188</v>
      </c>
      <c r="E56" s="126">
        <v>54</v>
      </c>
      <c r="F56" s="138" t="s">
        <v>1128</v>
      </c>
      <c r="G56" s="138" t="s">
        <v>934</v>
      </c>
      <c r="H56" s="96" t="s">
        <v>71</v>
      </c>
      <c r="I56" s="95" t="s">
        <v>1129</v>
      </c>
      <c r="J56" s="167">
        <v>47</v>
      </c>
      <c r="K56" s="168">
        <v>52</v>
      </c>
      <c r="L56" s="177"/>
    </row>
    <row r="57" spans="1:12" x14ac:dyDescent="0.2">
      <c r="A57" s="77" t="s">
        <v>6</v>
      </c>
      <c r="B57" s="77" t="s">
        <v>5</v>
      </c>
      <c r="C57" s="78" t="s">
        <v>0</v>
      </c>
      <c r="D57" s="79" t="s">
        <v>188</v>
      </c>
      <c r="E57" s="127">
        <v>54</v>
      </c>
      <c r="F57" s="138" t="s">
        <v>961</v>
      </c>
      <c r="G57" s="138" t="s">
        <v>867</v>
      </c>
      <c r="H57" s="96" t="s">
        <v>25</v>
      </c>
      <c r="I57" s="95" t="s">
        <v>962</v>
      </c>
      <c r="J57" s="167">
        <v>72</v>
      </c>
      <c r="K57" s="169">
        <v>47</v>
      </c>
      <c r="L57" s="177"/>
    </row>
    <row r="58" spans="1:12" x14ac:dyDescent="0.2">
      <c r="A58" s="77" t="s">
        <v>6</v>
      </c>
      <c r="B58" s="77" t="s">
        <v>5</v>
      </c>
      <c r="C58" s="78" t="s">
        <v>0</v>
      </c>
      <c r="D58" s="79" t="s">
        <v>188</v>
      </c>
      <c r="E58" s="127">
        <v>56</v>
      </c>
      <c r="F58" s="138" t="s">
        <v>767</v>
      </c>
      <c r="G58" s="138" t="s">
        <v>61</v>
      </c>
      <c r="H58" s="96" t="s">
        <v>48</v>
      </c>
      <c r="I58" s="95" t="s">
        <v>768</v>
      </c>
      <c r="J58" s="167">
        <v>48</v>
      </c>
      <c r="K58" s="168">
        <v>81</v>
      </c>
      <c r="L58" s="177"/>
    </row>
    <row r="59" spans="1:12" x14ac:dyDescent="0.2">
      <c r="A59" s="77" t="s">
        <v>6</v>
      </c>
      <c r="B59" s="77" t="s">
        <v>5</v>
      </c>
      <c r="C59" s="78" t="s">
        <v>0</v>
      </c>
      <c r="D59" s="79" t="s">
        <v>188</v>
      </c>
      <c r="E59" s="126">
        <v>57</v>
      </c>
      <c r="F59" s="138" t="s">
        <v>1114</v>
      </c>
      <c r="G59" s="138" t="s">
        <v>738</v>
      </c>
      <c r="H59" s="96" t="s">
        <v>71</v>
      </c>
      <c r="I59" s="95" t="s">
        <v>1115</v>
      </c>
      <c r="J59" s="167">
        <v>51</v>
      </c>
      <c r="K59" s="168">
        <v>70</v>
      </c>
      <c r="L59" s="177"/>
    </row>
    <row r="60" spans="1:12" x14ac:dyDescent="0.2">
      <c r="A60" s="77" t="s">
        <v>6</v>
      </c>
      <c r="B60" s="77" t="s">
        <v>5</v>
      </c>
      <c r="C60" s="78" t="s">
        <v>0</v>
      </c>
      <c r="D60" s="79" t="s">
        <v>188</v>
      </c>
      <c r="E60" s="127">
        <v>58</v>
      </c>
      <c r="F60" s="138" t="s">
        <v>801</v>
      </c>
      <c r="G60" s="138" t="s">
        <v>802</v>
      </c>
      <c r="H60" s="96" t="s">
        <v>48</v>
      </c>
      <c r="I60" s="95" t="s">
        <v>803</v>
      </c>
      <c r="J60" s="167">
        <v>74</v>
      </c>
      <c r="K60" s="169">
        <v>53</v>
      </c>
      <c r="L60" s="177"/>
    </row>
    <row r="61" spans="1:12" x14ac:dyDescent="0.2">
      <c r="A61" s="77" t="s">
        <v>6</v>
      </c>
      <c r="B61" s="77" t="s">
        <v>5</v>
      </c>
      <c r="C61" s="78" t="s">
        <v>0</v>
      </c>
      <c r="D61" s="79" t="s">
        <v>188</v>
      </c>
      <c r="E61" s="126">
        <v>59</v>
      </c>
      <c r="F61" s="138" t="s">
        <v>1083</v>
      </c>
      <c r="G61" s="138" t="s">
        <v>755</v>
      </c>
      <c r="H61" s="96" t="s">
        <v>71</v>
      </c>
      <c r="I61" s="95" t="s">
        <v>1084</v>
      </c>
      <c r="J61" s="167">
        <v>54</v>
      </c>
      <c r="K61" s="168">
        <v>60</v>
      </c>
      <c r="L61" s="177"/>
    </row>
    <row r="62" spans="1:12" x14ac:dyDescent="0.2">
      <c r="A62" s="77" t="s">
        <v>6</v>
      </c>
      <c r="B62" s="77" t="s">
        <v>5</v>
      </c>
      <c r="C62" s="78" t="s">
        <v>0</v>
      </c>
      <c r="D62" s="79" t="s">
        <v>188</v>
      </c>
      <c r="E62" s="127">
        <v>59</v>
      </c>
      <c r="F62" s="138" t="s">
        <v>894</v>
      </c>
      <c r="G62" s="138" t="s">
        <v>895</v>
      </c>
      <c r="H62" s="96" t="s">
        <v>54</v>
      </c>
      <c r="I62" s="95" t="s">
        <v>896</v>
      </c>
      <c r="J62" s="172">
        <v>79</v>
      </c>
      <c r="K62" s="169">
        <v>54</v>
      </c>
      <c r="L62" s="177"/>
    </row>
    <row r="63" spans="1:12" x14ac:dyDescent="0.2">
      <c r="A63" s="77" t="s">
        <v>6</v>
      </c>
      <c r="B63" s="77" t="s">
        <v>5</v>
      </c>
      <c r="C63" s="78" t="s">
        <v>0</v>
      </c>
      <c r="D63" s="79" t="s">
        <v>188</v>
      </c>
      <c r="E63" s="126">
        <v>61</v>
      </c>
      <c r="F63" s="138" t="s">
        <v>775</v>
      </c>
      <c r="G63" s="138" t="s">
        <v>776</v>
      </c>
      <c r="H63" s="96" t="s">
        <v>48</v>
      </c>
      <c r="I63" s="95" t="s">
        <v>777</v>
      </c>
      <c r="J63" s="167">
        <v>60</v>
      </c>
      <c r="K63" s="168">
        <v>55</v>
      </c>
      <c r="L63" s="177"/>
    </row>
    <row r="64" spans="1:12" x14ac:dyDescent="0.2">
      <c r="A64" s="77" t="s">
        <v>6</v>
      </c>
      <c r="B64" s="77" t="s">
        <v>5</v>
      </c>
      <c r="C64" s="78" t="s">
        <v>0</v>
      </c>
      <c r="D64" s="79" t="s">
        <v>188</v>
      </c>
      <c r="E64" s="127">
        <v>62</v>
      </c>
      <c r="F64" s="138" t="s">
        <v>1018</v>
      </c>
      <c r="G64" s="138" t="s">
        <v>1019</v>
      </c>
      <c r="H64" s="96" t="s">
        <v>25</v>
      </c>
      <c r="I64" s="95" t="s">
        <v>1020</v>
      </c>
      <c r="J64" s="167">
        <v>56</v>
      </c>
      <c r="K64" s="168">
        <v>75</v>
      </c>
      <c r="L64" s="177"/>
    </row>
    <row r="65" spans="1:12" x14ac:dyDescent="0.2">
      <c r="A65" s="77" t="s">
        <v>6</v>
      </c>
      <c r="B65" s="77" t="s">
        <v>5</v>
      </c>
      <c r="C65" s="78" t="s">
        <v>0</v>
      </c>
      <c r="D65" s="79" t="s">
        <v>188</v>
      </c>
      <c r="E65" s="126">
        <v>62</v>
      </c>
      <c r="F65" s="138" t="s">
        <v>61</v>
      </c>
      <c r="G65" s="138" t="s">
        <v>897</v>
      </c>
      <c r="H65" s="96" t="s">
        <v>54</v>
      </c>
      <c r="I65" s="95" t="s">
        <v>898</v>
      </c>
      <c r="J65" s="167">
        <v>84</v>
      </c>
      <c r="K65" s="168">
        <v>56</v>
      </c>
      <c r="L65" s="177"/>
    </row>
    <row r="66" spans="1:12" x14ac:dyDescent="0.2">
      <c r="A66" s="77" t="s">
        <v>6</v>
      </c>
      <c r="B66" s="77" t="s">
        <v>5</v>
      </c>
      <c r="C66" s="78" t="s">
        <v>0</v>
      </c>
      <c r="D66" s="79" t="s">
        <v>188</v>
      </c>
      <c r="E66" s="127">
        <v>64</v>
      </c>
      <c r="F66" s="138" t="s">
        <v>784</v>
      </c>
      <c r="G66" s="138" t="s">
        <v>785</v>
      </c>
      <c r="H66" s="96" t="s">
        <v>48</v>
      </c>
      <c r="I66" s="95" t="s">
        <v>786</v>
      </c>
      <c r="J66" s="167">
        <v>89</v>
      </c>
      <c r="K66" s="169">
        <v>58</v>
      </c>
      <c r="L66" s="177"/>
    </row>
    <row r="67" spans="1:12" x14ac:dyDescent="0.2">
      <c r="A67" s="77" t="s">
        <v>6</v>
      </c>
      <c r="B67" s="77" t="s">
        <v>5</v>
      </c>
      <c r="C67" s="78" t="s">
        <v>0</v>
      </c>
      <c r="D67" s="79" t="s">
        <v>188</v>
      </c>
      <c r="E67" s="126">
        <v>65</v>
      </c>
      <c r="F67" s="138" t="s">
        <v>698</v>
      </c>
      <c r="G67" s="138" t="s">
        <v>699</v>
      </c>
      <c r="H67" s="96" t="s">
        <v>40</v>
      </c>
      <c r="I67" s="95" t="s">
        <v>700</v>
      </c>
      <c r="J67" s="167">
        <v>90</v>
      </c>
      <c r="K67" s="168">
        <v>59</v>
      </c>
      <c r="L67" s="177"/>
    </row>
    <row r="68" spans="1:12" x14ac:dyDescent="0.2">
      <c r="A68" s="77" t="s">
        <v>6</v>
      </c>
      <c r="B68" s="77" t="s">
        <v>5</v>
      </c>
      <c r="C68" s="78" t="s">
        <v>0</v>
      </c>
      <c r="D68" s="79" t="s">
        <v>188</v>
      </c>
      <c r="E68" s="127">
        <v>66</v>
      </c>
      <c r="F68" s="138" t="s">
        <v>701</v>
      </c>
      <c r="G68" s="138" t="s">
        <v>702</v>
      </c>
      <c r="H68" s="96" t="s">
        <v>40</v>
      </c>
      <c r="I68" s="95" t="s">
        <v>703</v>
      </c>
      <c r="J68" s="167">
        <v>78</v>
      </c>
      <c r="K68" s="168">
        <v>61</v>
      </c>
      <c r="L68" s="177"/>
    </row>
    <row r="69" spans="1:12" x14ac:dyDescent="0.2">
      <c r="A69" s="77" t="s">
        <v>6</v>
      </c>
      <c r="B69" s="77" t="s">
        <v>5</v>
      </c>
      <c r="C69" s="78" t="s">
        <v>0</v>
      </c>
      <c r="D69" s="79" t="s">
        <v>188</v>
      </c>
      <c r="E69" s="126">
        <v>67</v>
      </c>
      <c r="F69" s="138" t="s">
        <v>858</v>
      </c>
      <c r="G69" s="138" t="s">
        <v>859</v>
      </c>
      <c r="H69" s="96" t="s">
        <v>38</v>
      </c>
      <c r="I69" s="95" t="s">
        <v>860</v>
      </c>
      <c r="J69" s="167">
        <v>76</v>
      </c>
      <c r="K69" s="168">
        <v>62</v>
      </c>
      <c r="L69" s="177"/>
    </row>
    <row r="70" spans="1:12" x14ac:dyDescent="0.2">
      <c r="A70" s="77" t="s">
        <v>6</v>
      </c>
      <c r="B70" s="77" t="s">
        <v>5</v>
      </c>
      <c r="C70" s="78" t="s">
        <v>0</v>
      </c>
      <c r="D70" s="79" t="s">
        <v>188</v>
      </c>
      <c r="E70" s="127">
        <v>68</v>
      </c>
      <c r="F70" s="138" t="s">
        <v>875</v>
      </c>
      <c r="G70" s="138" t="s">
        <v>876</v>
      </c>
      <c r="H70" s="96" t="s">
        <v>38</v>
      </c>
      <c r="I70" s="95" t="s">
        <v>877</v>
      </c>
      <c r="J70" s="172">
        <v>87</v>
      </c>
      <c r="K70" s="169">
        <v>63</v>
      </c>
      <c r="L70" s="177"/>
    </row>
    <row r="71" spans="1:12" x14ac:dyDescent="0.2">
      <c r="A71" s="77" t="s">
        <v>6</v>
      </c>
      <c r="B71" s="77" t="s">
        <v>5</v>
      </c>
      <c r="C71" s="78" t="s">
        <v>0</v>
      </c>
      <c r="D71" s="79" t="s">
        <v>188</v>
      </c>
      <c r="E71" s="126">
        <v>69</v>
      </c>
      <c r="F71" s="138" t="s">
        <v>921</v>
      </c>
      <c r="G71" s="138" t="s">
        <v>922</v>
      </c>
      <c r="H71" s="96" t="s">
        <v>99</v>
      </c>
      <c r="I71" s="95" t="s">
        <v>923</v>
      </c>
      <c r="J71" s="167">
        <v>95</v>
      </c>
      <c r="K71" s="168">
        <v>64</v>
      </c>
      <c r="L71" s="177"/>
    </row>
    <row r="72" spans="1:12" x14ac:dyDescent="0.2">
      <c r="A72" s="77" t="s">
        <v>6</v>
      </c>
      <c r="B72" s="77" t="s">
        <v>5</v>
      </c>
      <c r="C72" s="78" t="s">
        <v>0</v>
      </c>
      <c r="D72" s="79" t="s">
        <v>188</v>
      </c>
      <c r="E72" s="127">
        <v>70</v>
      </c>
      <c r="F72" s="138" t="s">
        <v>1008</v>
      </c>
      <c r="G72" s="138" t="s">
        <v>52</v>
      </c>
      <c r="H72" s="96" t="s">
        <v>25</v>
      </c>
      <c r="I72" s="95" t="s">
        <v>1009</v>
      </c>
      <c r="J72" s="167">
        <v>73</v>
      </c>
      <c r="K72" s="169">
        <v>66</v>
      </c>
      <c r="L72" s="177"/>
    </row>
    <row r="73" spans="1:12" x14ac:dyDescent="0.2">
      <c r="A73" s="77" t="s">
        <v>6</v>
      </c>
      <c r="B73" s="77" t="s">
        <v>5</v>
      </c>
      <c r="C73" s="78" t="s">
        <v>0</v>
      </c>
      <c r="D73" s="79" t="s">
        <v>188</v>
      </c>
      <c r="E73" s="126">
        <v>71</v>
      </c>
      <c r="F73" s="138" t="s">
        <v>735</v>
      </c>
      <c r="G73" s="138" t="s">
        <v>28</v>
      </c>
      <c r="H73" s="96" t="s">
        <v>39</v>
      </c>
      <c r="I73" s="95" t="s">
        <v>736</v>
      </c>
      <c r="J73" s="167">
        <v>83</v>
      </c>
      <c r="K73" s="168">
        <v>67</v>
      </c>
      <c r="L73" s="177"/>
    </row>
    <row r="74" spans="1:12" x14ac:dyDescent="0.2">
      <c r="A74" s="77" t="s">
        <v>6</v>
      </c>
      <c r="B74" s="77" t="s">
        <v>5</v>
      </c>
      <c r="C74" s="78" t="s">
        <v>0</v>
      </c>
      <c r="D74" s="79" t="s">
        <v>188</v>
      </c>
      <c r="E74" s="127">
        <v>72</v>
      </c>
      <c r="F74" s="138" t="s">
        <v>1123</v>
      </c>
      <c r="G74" s="138" t="s">
        <v>1124</v>
      </c>
      <c r="H74" s="96" t="s">
        <v>71</v>
      </c>
      <c r="I74" s="95" t="s">
        <v>1125</v>
      </c>
      <c r="J74" s="167">
        <v>91</v>
      </c>
      <c r="K74" s="168">
        <v>68</v>
      </c>
      <c r="L74" s="177"/>
    </row>
    <row r="75" spans="1:12" x14ac:dyDescent="0.2">
      <c r="A75" s="77" t="s">
        <v>6</v>
      </c>
      <c r="B75" s="77" t="s">
        <v>5</v>
      </c>
      <c r="C75" s="78" t="s">
        <v>0</v>
      </c>
      <c r="D75" s="79" t="s">
        <v>188</v>
      </c>
      <c r="E75" s="126">
        <v>73</v>
      </c>
      <c r="F75" s="138" t="s">
        <v>941</v>
      </c>
      <c r="G75" s="138" t="s">
        <v>353</v>
      </c>
      <c r="H75" s="96" t="s">
        <v>25</v>
      </c>
      <c r="I75" s="95" t="s">
        <v>942</v>
      </c>
      <c r="J75" s="173">
        <v>70</v>
      </c>
      <c r="K75" s="168">
        <v>69</v>
      </c>
      <c r="L75" s="177"/>
    </row>
    <row r="76" spans="1:12" x14ac:dyDescent="0.2">
      <c r="A76" s="77" t="s">
        <v>6</v>
      </c>
      <c r="B76" s="77" t="s">
        <v>5</v>
      </c>
      <c r="C76" s="78" t="s">
        <v>0</v>
      </c>
      <c r="D76" s="79" t="s">
        <v>188</v>
      </c>
      <c r="E76" s="127">
        <v>71</v>
      </c>
      <c r="F76" s="138" t="s">
        <v>762</v>
      </c>
      <c r="G76" s="138" t="s">
        <v>63</v>
      </c>
      <c r="H76" s="96" t="s">
        <v>48</v>
      </c>
      <c r="I76" s="95" t="s">
        <v>763</v>
      </c>
      <c r="J76" s="167">
        <v>71</v>
      </c>
      <c r="K76" s="168">
        <v>71</v>
      </c>
      <c r="L76" s="177"/>
    </row>
    <row r="77" spans="1:12" x14ac:dyDescent="0.2">
      <c r="A77" s="77" t="s">
        <v>6</v>
      </c>
      <c r="B77" s="77" t="s">
        <v>5</v>
      </c>
      <c r="C77" s="78" t="s">
        <v>0</v>
      </c>
      <c r="D77" s="79" t="s">
        <v>188</v>
      </c>
      <c r="E77" s="126">
        <v>75</v>
      </c>
      <c r="F77" s="138" t="s">
        <v>821</v>
      </c>
      <c r="G77" s="138" t="s">
        <v>822</v>
      </c>
      <c r="H77" s="96" t="s">
        <v>48</v>
      </c>
      <c r="I77" s="95" t="s">
        <v>823</v>
      </c>
      <c r="J77" s="167">
        <v>82</v>
      </c>
      <c r="K77" s="168">
        <v>72</v>
      </c>
      <c r="L77" s="177"/>
    </row>
    <row r="78" spans="1:12" x14ac:dyDescent="0.2">
      <c r="A78" s="77" t="s">
        <v>6</v>
      </c>
      <c r="B78" s="77" t="s">
        <v>5</v>
      </c>
      <c r="C78" s="78" t="s">
        <v>0</v>
      </c>
      <c r="D78" s="79" t="s">
        <v>188</v>
      </c>
      <c r="E78" s="127">
        <v>76</v>
      </c>
      <c r="F78" s="138" t="s">
        <v>748</v>
      </c>
      <c r="G78" s="138" t="s">
        <v>749</v>
      </c>
      <c r="H78" s="96" t="s">
        <v>39</v>
      </c>
      <c r="I78" s="95" t="s">
        <v>750</v>
      </c>
      <c r="J78" s="167">
        <v>61</v>
      </c>
      <c r="K78" s="168">
        <v>74</v>
      </c>
      <c r="L78" s="177"/>
    </row>
    <row r="79" spans="1:12" x14ac:dyDescent="0.2">
      <c r="A79" s="77" t="s">
        <v>6</v>
      </c>
      <c r="B79" s="77" t="s">
        <v>5</v>
      </c>
      <c r="C79" s="78" t="s">
        <v>0</v>
      </c>
      <c r="D79" s="79" t="s">
        <v>188</v>
      </c>
      <c r="E79" s="126">
        <v>77</v>
      </c>
      <c r="F79" s="138" t="s">
        <v>924</v>
      </c>
      <c r="G79" s="138" t="s">
        <v>887</v>
      </c>
      <c r="H79" s="96" t="s">
        <v>99</v>
      </c>
      <c r="I79" s="95" t="s">
        <v>925</v>
      </c>
      <c r="J79" s="167">
        <v>80</v>
      </c>
      <c r="K79" s="169">
        <v>77</v>
      </c>
      <c r="L79" s="177"/>
    </row>
    <row r="80" spans="1:12" x14ac:dyDescent="0.2">
      <c r="A80" s="77" t="s">
        <v>6</v>
      </c>
      <c r="B80" s="77" t="s">
        <v>5</v>
      </c>
      <c r="C80" s="78" t="s">
        <v>0</v>
      </c>
      <c r="D80" s="79" t="s">
        <v>188</v>
      </c>
      <c r="E80" s="127">
        <v>78</v>
      </c>
      <c r="F80" s="138" t="s">
        <v>143</v>
      </c>
      <c r="G80" s="138" t="s">
        <v>316</v>
      </c>
      <c r="H80" s="96" t="s">
        <v>39</v>
      </c>
      <c r="I80" s="95" t="s">
        <v>317</v>
      </c>
      <c r="J80" s="172">
        <v>88</v>
      </c>
      <c r="K80" s="168">
        <v>79</v>
      </c>
      <c r="L80" s="177"/>
    </row>
    <row r="81" spans="1:12" x14ac:dyDescent="0.2">
      <c r="A81" s="77" t="s">
        <v>6</v>
      </c>
      <c r="B81" s="77" t="s">
        <v>5</v>
      </c>
      <c r="C81" s="78" t="s">
        <v>0</v>
      </c>
      <c r="D81" s="79" t="s">
        <v>188</v>
      </c>
      <c r="E81" s="126">
        <v>79</v>
      </c>
      <c r="F81" s="138" t="s">
        <v>778</v>
      </c>
      <c r="G81" s="138" t="s">
        <v>28</v>
      </c>
      <c r="H81" s="96" t="s">
        <v>48</v>
      </c>
      <c r="I81" s="95" t="s">
        <v>780</v>
      </c>
      <c r="J81" s="175">
        <v>94</v>
      </c>
      <c r="K81" s="168">
        <v>80</v>
      </c>
      <c r="L81" s="177"/>
    </row>
    <row r="82" spans="1:12" x14ac:dyDescent="0.2">
      <c r="A82" s="77" t="s">
        <v>6</v>
      </c>
      <c r="B82" s="77" t="s">
        <v>5</v>
      </c>
      <c r="C82" s="78" t="s">
        <v>0</v>
      </c>
      <c r="D82" s="79" t="s">
        <v>188</v>
      </c>
      <c r="E82" s="127">
        <v>80</v>
      </c>
      <c r="F82" s="138" t="s">
        <v>815</v>
      </c>
      <c r="G82" s="138" t="s">
        <v>816</v>
      </c>
      <c r="H82" s="96" t="s">
        <v>48</v>
      </c>
      <c r="I82" s="95" t="s">
        <v>817</v>
      </c>
      <c r="J82" s="167">
        <v>92</v>
      </c>
      <c r="K82" s="169">
        <v>82</v>
      </c>
      <c r="L82" s="177"/>
    </row>
    <row r="83" spans="1:12" x14ac:dyDescent="0.2">
      <c r="A83" s="77" t="s">
        <v>6</v>
      </c>
      <c r="B83" s="77" t="s">
        <v>5</v>
      </c>
      <c r="C83" s="78" t="s">
        <v>0</v>
      </c>
      <c r="D83" s="79" t="s">
        <v>188</v>
      </c>
      <c r="E83" s="99">
        <v>81</v>
      </c>
      <c r="F83" s="138" t="s">
        <v>878</v>
      </c>
      <c r="G83" s="138" t="s">
        <v>879</v>
      </c>
      <c r="H83" s="96" t="s">
        <v>38</v>
      </c>
      <c r="I83" s="95" t="s">
        <v>880</v>
      </c>
      <c r="J83" s="177"/>
      <c r="K83" s="168">
        <v>16</v>
      </c>
      <c r="L83" s="177"/>
    </row>
    <row r="84" spans="1:12" x14ac:dyDescent="0.2">
      <c r="A84" s="77" t="s">
        <v>6</v>
      </c>
      <c r="B84" s="77" t="s">
        <v>5</v>
      </c>
      <c r="C84" s="78" t="s">
        <v>0</v>
      </c>
      <c r="D84" s="79" t="s">
        <v>188</v>
      </c>
      <c r="E84" s="99">
        <v>82</v>
      </c>
      <c r="F84" s="138" t="s">
        <v>831</v>
      </c>
      <c r="G84" s="138" t="s">
        <v>169</v>
      </c>
      <c r="H84" s="96" t="s">
        <v>38</v>
      </c>
      <c r="I84" s="95" t="s">
        <v>832</v>
      </c>
      <c r="J84" s="176">
        <v>25</v>
      </c>
      <c r="K84" s="177"/>
      <c r="L84" s="177"/>
    </row>
    <row r="85" spans="1:12" x14ac:dyDescent="0.2">
      <c r="A85" s="77" t="s">
        <v>6</v>
      </c>
      <c r="B85" s="77" t="s">
        <v>5</v>
      </c>
      <c r="C85" s="78" t="s">
        <v>0</v>
      </c>
      <c r="D85" s="79" t="s">
        <v>188</v>
      </c>
      <c r="E85" s="97">
        <v>83</v>
      </c>
      <c r="F85" s="137" t="s">
        <v>881</v>
      </c>
      <c r="G85" s="137" t="s">
        <v>882</v>
      </c>
      <c r="H85" s="86" t="s">
        <v>544</v>
      </c>
      <c r="I85" s="87" t="s">
        <v>883</v>
      </c>
      <c r="J85" s="176">
        <v>27</v>
      </c>
      <c r="K85" s="177"/>
      <c r="L85" s="177"/>
    </row>
    <row r="86" spans="1:12" x14ac:dyDescent="0.2">
      <c r="A86" s="77" t="s">
        <v>6</v>
      </c>
      <c r="B86" s="77" t="s">
        <v>5</v>
      </c>
      <c r="C86" s="78" t="s">
        <v>0</v>
      </c>
      <c r="D86" s="79" t="s">
        <v>188</v>
      </c>
      <c r="E86" s="99">
        <v>83</v>
      </c>
      <c r="F86" s="138" t="s">
        <v>690</v>
      </c>
      <c r="G86" s="138" t="s">
        <v>107</v>
      </c>
      <c r="H86" s="96" t="s">
        <v>40</v>
      </c>
      <c r="I86" s="95" t="s">
        <v>691</v>
      </c>
      <c r="J86" s="176">
        <v>31</v>
      </c>
      <c r="K86" s="177"/>
      <c r="L86" s="177"/>
    </row>
    <row r="87" spans="1:12" x14ac:dyDescent="0.2">
      <c r="A87" s="77" t="s">
        <v>6</v>
      </c>
      <c r="B87" s="77" t="s">
        <v>5</v>
      </c>
      <c r="C87" s="78" t="s">
        <v>0</v>
      </c>
      <c r="D87" s="79" t="s">
        <v>188</v>
      </c>
      <c r="E87" s="97">
        <v>85</v>
      </c>
      <c r="F87" s="138" t="s">
        <v>1222</v>
      </c>
      <c r="G87" s="138" t="s">
        <v>1223</v>
      </c>
      <c r="H87" s="96" t="s">
        <v>38</v>
      </c>
      <c r="I87" s="95" t="s">
        <v>1224</v>
      </c>
      <c r="J87" s="177"/>
      <c r="K87" s="168">
        <v>34</v>
      </c>
      <c r="L87" s="177"/>
    </row>
    <row r="88" spans="1:12" x14ac:dyDescent="0.2">
      <c r="A88" s="77" t="s">
        <v>6</v>
      </c>
      <c r="B88" s="77" t="s">
        <v>5</v>
      </c>
      <c r="C88" s="78" t="s">
        <v>0</v>
      </c>
      <c r="D88" s="79" t="s">
        <v>188</v>
      </c>
      <c r="E88" s="99">
        <v>86</v>
      </c>
      <c r="F88" s="138" t="s">
        <v>604</v>
      </c>
      <c r="G88" s="138" t="s">
        <v>829</v>
      </c>
      <c r="H88" s="96" t="s">
        <v>38</v>
      </c>
      <c r="I88" s="95" t="s">
        <v>830</v>
      </c>
      <c r="J88" s="176">
        <v>35</v>
      </c>
      <c r="K88" s="177"/>
      <c r="L88" s="177"/>
    </row>
    <row r="89" spans="1:12" x14ac:dyDescent="0.2">
      <c r="A89" s="77" t="s">
        <v>6</v>
      </c>
      <c r="B89" s="77" t="s">
        <v>5</v>
      </c>
      <c r="C89" s="78" t="s">
        <v>0</v>
      </c>
      <c r="D89" s="79" t="s">
        <v>188</v>
      </c>
      <c r="E89" s="97">
        <v>87</v>
      </c>
      <c r="F89" s="138" t="s">
        <v>724</v>
      </c>
      <c r="G89" s="137" t="s">
        <v>725</v>
      </c>
      <c r="H89" s="86" t="s">
        <v>41</v>
      </c>
      <c r="I89" s="87" t="s">
        <v>726</v>
      </c>
      <c r="J89" s="176">
        <v>39</v>
      </c>
      <c r="K89" s="177"/>
      <c r="L89" s="177"/>
    </row>
    <row r="90" spans="1:12" x14ac:dyDescent="0.2">
      <c r="A90" s="77" t="s">
        <v>6</v>
      </c>
      <c r="B90" s="77" t="s">
        <v>5</v>
      </c>
      <c r="C90" s="78" t="s">
        <v>0</v>
      </c>
      <c r="D90" s="79" t="s">
        <v>188</v>
      </c>
      <c r="E90" s="99">
        <v>88</v>
      </c>
      <c r="F90" s="138" t="s">
        <v>733</v>
      </c>
      <c r="G90" s="138" t="s">
        <v>23</v>
      </c>
      <c r="H90" s="96" t="s">
        <v>39</v>
      </c>
      <c r="I90" s="95" t="s">
        <v>734</v>
      </c>
      <c r="J90" s="176">
        <v>40</v>
      </c>
      <c r="K90" s="177"/>
      <c r="L90" s="177"/>
    </row>
    <row r="91" spans="1:12" x14ac:dyDescent="0.2">
      <c r="A91" s="77" t="s">
        <v>6</v>
      </c>
      <c r="B91" s="77" t="s">
        <v>5</v>
      </c>
      <c r="C91" s="78" t="s">
        <v>0</v>
      </c>
      <c r="D91" s="79" t="s">
        <v>188</v>
      </c>
      <c r="E91" s="97">
        <v>89</v>
      </c>
      <c r="F91" s="138" t="s">
        <v>302</v>
      </c>
      <c r="G91" s="138" t="s">
        <v>22</v>
      </c>
      <c r="H91" s="96" t="s">
        <v>100</v>
      </c>
      <c r="I91" s="95" t="s">
        <v>303</v>
      </c>
      <c r="J91" s="177"/>
      <c r="K91" s="168">
        <v>41</v>
      </c>
      <c r="L91" s="177"/>
    </row>
    <row r="92" spans="1:12" x14ac:dyDescent="0.2">
      <c r="A92" s="77" t="s">
        <v>6</v>
      </c>
      <c r="B92" s="77" t="s">
        <v>5</v>
      </c>
      <c r="C92" s="78" t="s">
        <v>0</v>
      </c>
      <c r="D92" s="79" t="s">
        <v>188</v>
      </c>
      <c r="E92" s="97">
        <v>89</v>
      </c>
      <c r="F92" s="138" t="s">
        <v>1168</v>
      </c>
      <c r="G92" s="138" t="s">
        <v>922</v>
      </c>
      <c r="H92" s="96" t="s">
        <v>100</v>
      </c>
      <c r="I92" s="95" t="s">
        <v>1169</v>
      </c>
      <c r="J92" s="176">
        <v>41</v>
      </c>
      <c r="K92" s="177"/>
      <c r="L92" s="177"/>
    </row>
    <row r="93" spans="1:12" x14ac:dyDescent="0.2">
      <c r="A93" s="77" t="s">
        <v>6</v>
      </c>
      <c r="B93" s="77" t="s">
        <v>5</v>
      </c>
      <c r="C93" s="78" t="s">
        <v>0</v>
      </c>
      <c r="D93" s="79" t="s">
        <v>188</v>
      </c>
      <c r="E93" s="97">
        <v>91</v>
      </c>
      <c r="F93" s="138" t="s">
        <v>1118</v>
      </c>
      <c r="G93" s="138" t="s">
        <v>1119</v>
      </c>
      <c r="H93" s="96" t="s">
        <v>71</v>
      </c>
      <c r="I93" s="95" t="s">
        <v>1120</v>
      </c>
      <c r="J93" s="177"/>
      <c r="K93" s="168">
        <v>44</v>
      </c>
      <c r="L93" s="177"/>
    </row>
    <row r="94" spans="1:12" x14ac:dyDescent="0.2">
      <c r="A94" s="77" t="s">
        <v>6</v>
      </c>
      <c r="B94" s="77" t="s">
        <v>5</v>
      </c>
      <c r="C94" s="78" t="s">
        <v>0</v>
      </c>
      <c r="D94" s="79" t="s">
        <v>188</v>
      </c>
      <c r="E94" s="97">
        <v>92</v>
      </c>
      <c r="F94" s="138" t="s">
        <v>871</v>
      </c>
      <c r="G94" s="138" t="s">
        <v>872</v>
      </c>
      <c r="H94" s="96" t="s">
        <v>38</v>
      </c>
      <c r="I94" s="95" t="s">
        <v>873</v>
      </c>
      <c r="J94" s="176">
        <v>46</v>
      </c>
      <c r="K94" s="177"/>
      <c r="L94" s="177"/>
    </row>
    <row r="95" spans="1:12" x14ac:dyDescent="0.2">
      <c r="A95" s="77" t="s">
        <v>6</v>
      </c>
      <c r="B95" s="77" t="s">
        <v>5</v>
      </c>
      <c r="C95" s="78" t="s">
        <v>0</v>
      </c>
      <c r="D95" s="79" t="s">
        <v>188</v>
      </c>
      <c r="E95" s="98">
        <v>93</v>
      </c>
      <c r="F95" s="138" t="s">
        <v>1225</v>
      </c>
      <c r="G95" s="138" t="s">
        <v>74</v>
      </c>
      <c r="H95" s="96" t="s">
        <v>38</v>
      </c>
      <c r="I95" s="95" t="s">
        <v>1226</v>
      </c>
      <c r="J95" s="177"/>
      <c r="K95" s="168">
        <v>48</v>
      </c>
      <c r="L95" s="177"/>
    </row>
    <row r="96" spans="1:12" x14ac:dyDescent="0.2">
      <c r="A96" s="77" t="s">
        <v>6</v>
      </c>
      <c r="B96" s="77" t="s">
        <v>5</v>
      </c>
      <c r="C96" s="78" t="s">
        <v>0</v>
      </c>
      <c r="D96" s="79" t="s">
        <v>188</v>
      </c>
      <c r="E96" s="97">
        <v>94</v>
      </c>
      <c r="F96" s="138" t="s">
        <v>692</v>
      </c>
      <c r="G96" s="138" t="s">
        <v>693</v>
      </c>
      <c r="H96" s="96" t="s">
        <v>40</v>
      </c>
      <c r="I96" s="95" t="s">
        <v>694</v>
      </c>
      <c r="J96" s="172">
        <v>49</v>
      </c>
      <c r="K96" s="177"/>
      <c r="L96" s="177"/>
    </row>
    <row r="97" spans="1:12" x14ac:dyDescent="0.2">
      <c r="A97" s="77" t="s">
        <v>6</v>
      </c>
      <c r="B97" s="77" t="s">
        <v>5</v>
      </c>
      <c r="C97" s="78" t="s">
        <v>0</v>
      </c>
      <c r="D97" s="79" t="s">
        <v>188</v>
      </c>
      <c r="E97" s="97">
        <v>94</v>
      </c>
      <c r="F97" s="138" t="s">
        <v>1006</v>
      </c>
      <c r="G97" s="138" t="s">
        <v>946</v>
      </c>
      <c r="H97" s="96" t="s">
        <v>25</v>
      </c>
      <c r="I97" s="95" t="s">
        <v>1007</v>
      </c>
      <c r="J97" s="176">
        <v>55</v>
      </c>
      <c r="K97" s="177"/>
      <c r="L97" s="177"/>
    </row>
    <row r="98" spans="1:12" x14ac:dyDescent="0.2">
      <c r="A98" s="77" t="s">
        <v>6</v>
      </c>
      <c r="B98" s="77" t="s">
        <v>5</v>
      </c>
      <c r="C98" s="78" t="s">
        <v>0</v>
      </c>
      <c r="D98" s="79" t="s">
        <v>188</v>
      </c>
      <c r="E98" s="97">
        <v>95</v>
      </c>
      <c r="F98" s="138" t="s">
        <v>905</v>
      </c>
      <c r="G98" s="138" t="s">
        <v>52</v>
      </c>
      <c r="H98" s="96" t="s">
        <v>99</v>
      </c>
      <c r="I98" s="95" t="s">
        <v>906</v>
      </c>
      <c r="J98" s="176">
        <v>64</v>
      </c>
      <c r="K98" s="177"/>
      <c r="L98" s="177"/>
    </row>
    <row r="99" spans="1:12" x14ac:dyDescent="0.2">
      <c r="A99" s="77" t="s">
        <v>6</v>
      </c>
      <c r="B99" s="77" t="s">
        <v>5</v>
      </c>
      <c r="C99" s="78" t="s">
        <v>0</v>
      </c>
      <c r="D99" s="79" t="s">
        <v>188</v>
      </c>
      <c r="E99" s="97">
        <v>96</v>
      </c>
      <c r="F99" s="138" t="s">
        <v>839</v>
      </c>
      <c r="G99" s="138" t="s">
        <v>840</v>
      </c>
      <c r="H99" s="96" t="s">
        <v>38</v>
      </c>
      <c r="I99" s="95" t="s">
        <v>841</v>
      </c>
      <c r="J99" s="176">
        <v>68</v>
      </c>
      <c r="K99" s="177"/>
      <c r="L99" s="177"/>
    </row>
    <row r="100" spans="1:12" x14ac:dyDescent="0.2">
      <c r="A100" s="77" t="s">
        <v>6</v>
      </c>
      <c r="B100" s="77" t="s">
        <v>5</v>
      </c>
      <c r="C100" s="78" t="s">
        <v>0</v>
      </c>
      <c r="D100" s="79" t="s">
        <v>188</v>
      </c>
      <c r="E100" s="97">
        <v>97</v>
      </c>
      <c r="F100" s="138" t="s">
        <v>769</v>
      </c>
      <c r="G100" s="138" t="s">
        <v>1227</v>
      </c>
      <c r="H100" s="86" t="s">
        <v>48</v>
      </c>
      <c r="I100" s="95" t="s">
        <v>771</v>
      </c>
      <c r="J100" s="177"/>
      <c r="K100" s="168">
        <v>76</v>
      </c>
      <c r="L100" s="177"/>
    </row>
    <row r="101" spans="1:12" x14ac:dyDescent="0.2">
      <c r="A101" s="77" t="s">
        <v>6</v>
      </c>
      <c r="B101" s="77" t="s">
        <v>5</v>
      </c>
      <c r="C101" s="78" t="s">
        <v>0</v>
      </c>
      <c r="D101" s="79" t="s">
        <v>188</v>
      </c>
      <c r="E101" s="97">
        <v>98</v>
      </c>
      <c r="F101" s="138" t="s">
        <v>963</v>
      </c>
      <c r="G101" s="138" t="s">
        <v>1228</v>
      </c>
      <c r="H101" s="96" t="s">
        <v>48</v>
      </c>
      <c r="I101" s="95" t="s">
        <v>1229</v>
      </c>
      <c r="J101" s="177"/>
      <c r="K101" s="168">
        <v>78</v>
      </c>
      <c r="L101" s="177"/>
    </row>
    <row r="102" spans="1:12" x14ac:dyDescent="0.2">
      <c r="A102" s="77" t="s">
        <v>6</v>
      </c>
      <c r="B102" s="77" t="s">
        <v>5</v>
      </c>
      <c r="C102" s="78" t="s">
        <v>0</v>
      </c>
      <c r="D102" s="79" t="s">
        <v>188</v>
      </c>
      <c r="E102" s="97">
        <v>99</v>
      </c>
      <c r="F102" s="138" t="s">
        <v>740</v>
      </c>
      <c r="G102" s="138" t="s">
        <v>59</v>
      </c>
      <c r="H102" s="96" t="s">
        <v>39</v>
      </c>
      <c r="I102" s="95" t="s">
        <v>741</v>
      </c>
      <c r="J102" s="176">
        <v>86</v>
      </c>
      <c r="K102" s="177"/>
      <c r="L102" s="177"/>
    </row>
    <row r="103" spans="1:12" x14ac:dyDescent="0.2">
      <c r="A103" s="77" t="s">
        <v>6</v>
      </c>
      <c r="B103" s="77" t="s">
        <v>5</v>
      </c>
      <c r="C103" s="78" t="s">
        <v>0</v>
      </c>
      <c r="D103" s="79" t="s">
        <v>188</v>
      </c>
      <c r="E103" s="97">
        <v>100</v>
      </c>
      <c r="F103" s="138" t="s">
        <v>911</v>
      </c>
      <c r="G103" s="138" t="s">
        <v>912</v>
      </c>
      <c r="H103" s="96" t="s">
        <v>99</v>
      </c>
      <c r="I103" s="95" t="s">
        <v>913</v>
      </c>
      <c r="J103" s="176">
        <v>93</v>
      </c>
      <c r="K103" s="177"/>
      <c r="L103" s="177"/>
    </row>
    <row r="104" spans="1:12" x14ac:dyDescent="0.2">
      <c r="A104" s="77" t="s">
        <v>6</v>
      </c>
      <c r="B104" s="77" t="s">
        <v>5</v>
      </c>
      <c r="C104" s="78" t="s">
        <v>0</v>
      </c>
      <c r="D104" s="79" t="s">
        <v>188</v>
      </c>
      <c r="E104" s="97">
        <v>101</v>
      </c>
      <c r="F104" s="138" t="s">
        <v>963</v>
      </c>
      <c r="G104" s="138" t="s">
        <v>895</v>
      </c>
      <c r="H104" s="96" t="s">
        <v>25</v>
      </c>
      <c r="I104" s="95" t="s">
        <v>964</v>
      </c>
      <c r="J104" s="176">
        <v>96</v>
      </c>
      <c r="K104" s="177"/>
      <c r="L104" s="177"/>
    </row>
    <row r="105" spans="1:12" x14ac:dyDescent="0.2">
      <c r="A105" s="77" t="s">
        <v>6</v>
      </c>
      <c r="B105" s="77" t="s">
        <v>5</v>
      </c>
      <c r="C105" s="80" t="s">
        <v>1</v>
      </c>
      <c r="D105" s="79" t="s">
        <v>188</v>
      </c>
      <c r="E105" s="146">
        <v>1</v>
      </c>
      <c r="F105" s="106" t="s">
        <v>555</v>
      </c>
      <c r="G105" s="106" t="s">
        <v>554</v>
      </c>
      <c r="H105" s="96" t="s">
        <v>38</v>
      </c>
      <c r="I105" s="95" t="s">
        <v>553</v>
      </c>
      <c r="J105" s="149">
        <v>2</v>
      </c>
      <c r="K105" s="168">
        <v>2</v>
      </c>
      <c r="L105" s="178" t="s">
        <v>1175</v>
      </c>
    </row>
    <row r="106" spans="1:12" x14ac:dyDescent="0.2">
      <c r="A106" s="77" t="s">
        <v>6</v>
      </c>
      <c r="B106" s="77" t="s">
        <v>5</v>
      </c>
      <c r="C106" s="80" t="s">
        <v>1</v>
      </c>
      <c r="D106" s="79" t="s">
        <v>188</v>
      </c>
      <c r="E106" s="188">
        <v>2</v>
      </c>
      <c r="F106" s="106" t="s">
        <v>552</v>
      </c>
      <c r="G106" s="106" t="s">
        <v>551</v>
      </c>
      <c r="H106" s="96" t="s">
        <v>38</v>
      </c>
      <c r="I106" s="95" t="s">
        <v>550</v>
      </c>
      <c r="J106" s="149">
        <v>1</v>
      </c>
      <c r="K106" s="168">
        <v>1</v>
      </c>
      <c r="L106" s="178" t="s">
        <v>1174</v>
      </c>
    </row>
    <row r="107" spans="1:12" x14ac:dyDescent="0.2">
      <c r="A107" s="77" t="s">
        <v>6</v>
      </c>
      <c r="B107" s="77" t="s">
        <v>5</v>
      </c>
      <c r="C107" s="80" t="s">
        <v>1</v>
      </c>
      <c r="D107" s="79" t="s">
        <v>188</v>
      </c>
      <c r="E107" s="188">
        <v>3</v>
      </c>
      <c r="F107" s="106" t="s">
        <v>422</v>
      </c>
      <c r="G107" s="106" t="s">
        <v>414</v>
      </c>
      <c r="H107" s="96" t="s">
        <v>71</v>
      </c>
      <c r="I107" s="95" t="s">
        <v>421</v>
      </c>
      <c r="J107" s="149">
        <v>7</v>
      </c>
      <c r="K107" s="168">
        <v>5</v>
      </c>
      <c r="L107" s="178" t="s">
        <v>1179</v>
      </c>
    </row>
    <row r="108" spans="1:12" x14ac:dyDescent="0.2">
      <c r="A108" s="77" t="s">
        <v>6</v>
      </c>
      <c r="B108" s="77" t="s">
        <v>5</v>
      </c>
      <c r="C108" s="80" t="s">
        <v>1</v>
      </c>
      <c r="D108" s="79" t="s">
        <v>188</v>
      </c>
      <c r="E108" s="188">
        <v>4</v>
      </c>
      <c r="F108" s="106" t="s">
        <v>587</v>
      </c>
      <c r="G108" s="106" t="s">
        <v>586</v>
      </c>
      <c r="H108" s="96" t="s">
        <v>48</v>
      </c>
      <c r="I108" s="95" t="s">
        <v>585</v>
      </c>
      <c r="J108" s="149">
        <v>5</v>
      </c>
      <c r="K108" s="168">
        <v>6</v>
      </c>
      <c r="L108" s="178" t="s">
        <v>1178</v>
      </c>
    </row>
    <row r="109" spans="1:12" x14ac:dyDescent="0.2">
      <c r="A109" s="77" t="s">
        <v>6</v>
      </c>
      <c r="B109" s="77" t="s">
        <v>5</v>
      </c>
      <c r="C109" s="80" t="s">
        <v>1</v>
      </c>
      <c r="D109" s="79" t="s">
        <v>188</v>
      </c>
      <c r="E109" s="188">
        <v>5</v>
      </c>
      <c r="F109" s="106" t="s">
        <v>572</v>
      </c>
      <c r="G109" s="106" t="s">
        <v>571</v>
      </c>
      <c r="H109" s="96" t="s">
        <v>48</v>
      </c>
      <c r="I109" s="95" t="s">
        <v>570</v>
      </c>
      <c r="J109" s="149">
        <v>3</v>
      </c>
      <c r="K109" s="168">
        <v>3</v>
      </c>
      <c r="L109" s="178" t="s">
        <v>1176</v>
      </c>
    </row>
    <row r="110" spans="1:12" x14ac:dyDescent="0.2">
      <c r="A110" s="77" t="s">
        <v>6</v>
      </c>
      <c r="B110" s="77" t="s">
        <v>5</v>
      </c>
      <c r="C110" s="80" t="s">
        <v>1</v>
      </c>
      <c r="D110" s="79" t="s">
        <v>188</v>
      </c>
      <c r="E110" s="188">
        <v>6</v>
      </c>
      <c r="F110" s="106" t="s">
        <v>561</v>
      </c>
      <c r="G110" s="106" t="s">
        <v>560</v>
      </c>
      <c r="H110" s="96" t="s">
        <v>38</v>
      </c>
      <c r="I110" s="95" t="s">
        <v>559</v>
      </c>
      <c r="J110" s="149">
        <v>9</v>
      </c>
      <c r="K110" s="168">
        <v>9</v>
      </c>
      <c r="L110" s="178" t="s">
        <v>1190</v>
      </c>
    </row>
    <row r="111" spans="1:12" x14ac:dyDescent="0.2">
      <c r="A111" s="77" t="s">
        <v>6</v>
      </c>
      <c r="B111" s="77" t="s">
        <v>5</v>
      </c>
      <c r="C111" s="80" t="s">
        <v>1</v>
      </c>
      <c r="D111" s="79" t="s">
        <v>188</v>
      </c>
      <c r="E111" s="188">
        <v>7</v>
      </c>
      <c r="F111" s="106" t="s">
        <v>1198</v>
      </c>
      <c r="G111" s="106" t="s">
        <v>1199</v>
      </c>
      <c r="H111" s="96" t="s">
        <v>38</v>
      </c>
      <c r="I111" s="95" t="s">
        <v>1200</v>
      </c>
      <c r="J111" s="179"/>
      <c r="K111" s="168">
        <v>8</v>
      </c>
      <c r="L111" s="178" t="s">
        <v>1218</v>
      </c>
    </row>
    <row r="112" spans="1:12" x14ac:dyDescent="0.2">
      <c r="A112" s="77" t="s">
        <v>6</v>
      </c>
      <c r="B112" s="77" t="s">
        <v>5</v>
      </c>
      <c r="C112" s="80" t="s">
        <v>1</v>
      </c>
      <c r="D112" s="79" t="s">
        <v>188</v>
      </c>
      <c r="E112" s="188">
        <v>8</v>
      </c>
      <c r="F112" s="106" t="s">
        <v>286</v>
      </c>
      <c r="G112" s="106" t="s">
        <v>287</v>
      </c>
      <c r="H112" s="96" t="s">
        <v>39</v>
      </c>
      <c r="I112" s="95" t="s">
        <v>288</v>
      </c>
      <c r="J112" s="149">
        <v>15</v>
      </c>
      <c r="K112" s="168">
        <v>17</v>
      </c>
      <c r="L112" s="178" t="s">
        <v>1194</v>
      </c>
    </row>
    <row r="113" spans="1:12" x14ac:dyDescent="0.2">
      <c r="A113" s="77" t="s">
        <v>6</v>
      </c>
      <c r="B113" s="77" t="s">
        <v>5</v>
      </c>
      <c r="C113" s="80" t="s">
        <v>1</v>
      </c>
      <c r="D113" s="79" t="s">
        <v>188</v>
      </c>
      <c r="E113" s="188">
        <v>9</v>
      </c>
      <c r="F113" s="106" t="s">
        <v>569</v>
      </c>
      <c r="G113" s="106" t="s">
        <v>568</v>
      </c>
      <c r="H113" s="96" t="s">
        <v>48</v>
      </c>
      <c r="I113" s="95" t="s">
        <v>567</v>
      </c>
      <c r="J113" s="149">
        <v>6</v>
      </c>
      <c r="K113" s="168">
        <v>14</v>
      </c>
      <c r="L113" s="178" t="s">
        <v>1180</v>
      </c>
    </row>
    <row r="114" spans="1:12" x14ac:dyDescent="0.2">
      <c r="A114" s="77" t="s">
        <v>6</v>
      </c>
      <c r="B114" s="77" t="s">
        <v>5</v>
      </c>
      <c r="C114" s="80" t="s">
        <v>1</v>
      </c>
      <c r="D114" s="79" t="s">
        <v>188</v>
      </c>
      <c r="E114" s="188">
        <v>10</v>
      </c>
      <c r="F114" s="106" t="s">
        <v>599</v>
      </c>
      <c r="G114" s="106" t="s">
        <v>598</v>
      </c>
      <c r="H114" s="96" t="s">
        <v>48</v>
      </c>
      <c r="I114" s="95" t="s">
        <v>597</v>
      </c>
      <c r="J114" s="149">
        <v>10</v>
      </c>
      <c r="K114" s="168">
        <v>7</v>
      </c>
      <c r="L114" s="178" t="s">
        <v>1181</v>
      </c>
    </row>
    <row r="115" spans="1:12" x14ac:dyDescent="0.2">
      <c r="A115" s="77" t="s">
        <v>6</v>
      </c>
      <c r="B115" s="77" t="s">
        <v>5</v>
      </c>
      <c r="C115" s="80" t="s">
        <v>1</v>
      </c>
      <c r="D115" s="79" t="s">
        <v>188</v>
      </c>
      <c r="E115" s="188">
        <v>11</v>
      </c>
      <c r="F115" s="106" t="s">
        <v>645</v>
      </c>
      <c r="G115" s="106" t="s">
        <v>644</v>
      </c>
      <c r="H115" s="96" t="s">
        <v>635</v>
      </c>
      <c r="I115" s="95" t="s">
        <v>643</v>
      </c>
      <c r="J115" s="149">
        <v>21</v>
      </c>
      <c r="K115" s="168">
        <v>12</v>
      </c>
      <c r="L115" s="178" t="s">
        <v>1192</v>
      </c>
    </row>
    <row r="116" spans="1:12" x14ac:dyDescent="0.2">
      <c r="A116" s="77" t="s">
        <v>6</v>
      </c>
      <c r="B116" s="77" t="s">
        <v>5</v>
      </c>
      <c r="C116" s="80" t="s">
        <v>1</v>
      </c>
      <c r="D116" s="79" t="s">
        <v>188</v>
      </c>
      <c r="E116" s="188">
        <v>12</v>
      </c>
      <c r="F116" s="106" t="s">
        <v>412</v>
      </c>
      <c r="G116" s="106" t="s">
        <v>411</v>
      </c>
      <c r="H116" s="96" t="s">
        <v>71</v>
      </c>
      <c r="I116" s="95" t="s">
        <v>410</v>
      </c>
      <c r="J116" s="149">
        <v>13</v>
      </c>
      <c r="K116" s="168">
        <v>13</v>
      </c>
      <c r="L116" s="178" t="s">
        <v>1193</v>
      </c>
    </row>
    <row r="117" spans="1:12" x14ac:dyDescent="0.2">
      <c r="A117" s="77" t="s">
        <v>6</v>
      </c>
      <c r="B117" s="77" t="s">
        <v>5</v>
      </c>
      <c r="C117" s="80" t="s">
        <v>1</v>
      </c>
      <c r="D117" s="79" t="s">
        <v>188</v>
      </c>
      <c r="E117" s="188">
        <v>13</v>
      </c>
      <c r="F117" s="106" t="s">
        <v>417</v>
      </c>
      <c r="G117" s="106" t="s">
        <v>146</v>
      </c>
      <c r="H117" s="96" t="s">
        <v>71</v>
      </c>
      <c r="I117" s="95" t="s">
        <v>416</v>
      </c>
      <c r="J117" s="149">
        <v>19</v>
      </c>
      <c r="K117" s="168">
        <v>19</v>
      </c>
      <c r="L117" s="178" t="s">
        <v>1206</v>
      </c>
    </row>
    <row r="118" spans="1:12" x14ac:dyDescent="0.2">
      <c r="A118" s="77" t="s">
        <v>6</v>
      </c>
      <c r="B118" s="77" t="s">
        <v>5</v>
      </c>
      <c r="C118" s="80" t="s">
        <v>1</v>
      </c>
      <c r="D118" s="79" t="s">
        <v>188</v>
      </c>
      <c r="E118" s="188">
        <v>14</v>
      </c>
      <c r="F118" s="106" t="s">
        <v>409</v>
      </c>
      <c r="G118" s="106" t="s">
        <v>408</v>
      </c>
      <c r="H118" s="96" t="s">
        <v>71</v>
      </c>
      <c r="I118" s="95" t="s">
        <v>407</v>
      </c>
      <c r="J118" s="149">
        <v>17</v>
      </c>
      <c r="K118" s="168">
        <v>21</v>
      </c>
      <c r="L118" s="178" t="s">
        <v>1197</v>
      </c>
    </row>
    <row r="119" spans="1:12" x14ac:dyDescent="0.2">
      <c r="A119" s="77" t="s">
        <v>6</v>
      </c>
      <c r="B119" s="77" t="s">
        <v>5</v>
      </c>
      <c r="C119" s="80" t="s">
        <v>1</v>
      </c>
      <c r="D119" s="79" t="s">
        <v>188</v>
      </c>
      <c r="E119" s="188">
        <v>15</v>
      </c>
      <c r="F119" s="106" t="s">
        <v>504</v>
      </c>
      <c r="G119" s="106" t="s">
        <v>43</v>
      </c>
      <c r="H119" s="96" t="s">
        <v>99</v>
      </c>
      <c r="I119" s="95" t="s">
        <v>503</v>
      </c>
      <c r="J119" s="149">
        <v>42</v>
      </c>
      <c r="K119" s="168">
        <v>18</v>
      </c>
      <c r="L119" s="178" t="s">
        <v>1205</v>
      </c>
    </row>
    <row r="120" spans="1:12" x14ac:dyDescent="0.2">
      <c r="A120" s="77" t="s">
        <v>6</v>
      </c>
      <c r="B120" s="77" t="s">
        <v>5</v>
      </c>
      <c r="C120" s="80" t="s">
        <v>1</v>
      </c>
      <c r="D120" s="79" t="s">
        <v>188</v>
      </c>
      <c r="E120" s="188">
        <v>16</v>
      </c>
      <c r="F120" s="88" t="s">
        <v>1153</v>
      </c>
      <c r="G120" s="88" t="s">
        <v>1154</v>
      </c>
      <c r="H120" s="86" t="s">
        <v>48</v>
      </c>
      <c r="I120" s="87" t="s">
        <v>1155</v>
      </c>
      <c r="J120" s="149">
        <v>31</v>
      </c>
      <c r="K120" s="168">
        <v>33</v>
      </c>
      <c r="L120" s="178" t="s">
        <v>1216</v>
      </c>
    </row>
    <row r="121" spans="1:12" x14ac:dyDescent="0.2">
      <c r="A121" s="77" t="s">
        <v>6</v>
      </c>
      <c r="B121" s="77" t="s">
        <v>5</v>
      </c>
      <c r="C121" s="80" t="s">
        <v>1</v>
      </c>
      <c r="D121" s="79" t="s">
        <v>188</v>
      </c>
      <c r="E121" s="188">
        <v>17</v>
      </c>
      <c r="F121" s="106" t="s">
        <v>621</v>
      </c>
      <c r="G121" s="106" t="s">
        <v>620</v>
      </c>
      <c r="H121" s="96" t="s">
        <v>39</v>
      </c>
      <c r="I121" s="95" t="s">
        <v>619</v>
      </c>
      <c r="J121" s="149">
        <v>27</v>
      </c>
      <c r="K121" s="168">
        <v>15</v>
      </c>
      <c r="L121" s="178" t="s">
        <v>1195</v>
      </c>
    </row>
    <row r="122" spans="1:12" x14ac:dyDescent="0.2">
      <c r="A122" s="77" t="s">
        <v>6</v>
      </c>
      <c r="B122" s="77" t="s">
        <v>5</v>
      </c>
      <c r="C122" s="80" t="s">
        <v>1</v>
      </c>
      <c r="D122" s="79" t="s">
        <v>188</v>
      </c>
      <c r="E122" s="188">
        <v>18</v>
      </c>
      <c r="F122" s="106" t="s">
        <v>406</v>
      </c>
      <c r="G122" s="106" t="s">
        <v>405</v>
      </c>
      <c r="H122" s="96" t="s">
        <v>71</v>
      </c>
      <c r="I122" s="95" t="s">
        <v>404</v>
      </c>
      <c r="J122" s="149">
        <v>22</v>
      </c>
      <c r="K122" s="168">
        <v>26</v>
      </c>
      <c r="L122" s="178" t="s">
        <v>1208</v>
      </c>
    </row>
    <row r="123" spans="1:12" x14ac:dyDescent="0.2">
      <c r="A123" s="77" t="s">
        <v>6</v>
      </c>
      <c r="B123" s="77" t="s">
        <v>5</v>
      </c>
      <c r="C123" s="80" t="s">
        <v>1</v>
      </c>
      <c r="D123" s="79" t="s">
        <v>188</v>
      </c>
      <c r="E123" s="188">
        <v>19</v>
      </c>
      <c r="F123" s="106" t="s">
        <v>425</v>
      </c>
      <c r="G123" s="106" t="s">
        <v>424</v>
      </c>
      <c r="H123" s="96" t="s">
        <v>71</v>
      </c>
      <c r="I123" s="95" t="s">
        <v>423</v>
      </c>
      <c r="J123" s="149">
        <v>23</v>
      </c>
      <c r="K123" s="168">
        <v>30</v>
      </c>
      <c r="L123" s="178" t="s">
        <v>1210</v>
      </c>
    </row>
    <row r="124" spans="1:12" x14ac:dyDescent="0.2">
      <c r="A124" s="77" t="s">
        <v>6</v>
      </c>
      <c r="B124" s="77" t="s">
        <v>5</v>
      </c>
      <c r="C124" s="80" t="s">
        <v>1</v>
      </c>
      <c r="D124" s="79" t="s">
        <v>188</v>
      </c>
      <c r="E124" s="188">
        <v>20</v>
      </c>
      <c r="F124" s="106" t="s">
        <v>604</v>
      </c>
      <c r="G124" s="106" t="s">
        <v>146</v>
      </c>
      <c r="H124" s="96" t="s">
        <v>48</v>
      </c>
      <c r="I124" s="95" t="s">
        <v>603</v>
      </c>
      <c r="J124" s="172">
        <v>24</v>
      </c>
      <c r="K124" s="168">
        <v>39</v>
      </c>
      <c r="L124" s="178" t="s">
        <v>1211</v>
      </c>
    </row>
    <row r="125" spans="1:12" x14ac:dyDescent="0.2">
      <c r="A125" s="77" t="s">
        <v>6</v>
      </c>
      <c r="B125" s="77" t="s">
        <v>5</v>
      </c>
      <c r="C125" s="80" t="s">
        <v>1</v>
      </c>
      <c r="D125" s="79" t="s">
        <v>188</v>
      </c>
      <c r="E125" s="188">
        <v>21</v>
      </c>
      <c r="F125" s="106" t="s">
        <v>624</v>
      </c>
      <c r="G125" s="106" t="s">
        <v>623</v>
      </c>
      <c r="H125" s="96" t="s">
        <v>39</v>
      </c>
      <c r="I125" s="95" t="s">
        <v>622</v>
      </c>
      <c r="J125" s="149">
        <v>20</v>
      </c>
      <c r="K125" s="168">
        <v>25</v>
      </c>
      <c r="L125" s="178" t="s">
        <v>1207</v>
      </c>
    </row>
    <row r="126" spans="1:12" x14ac:dyDescent="0.2">
      <c r="A126" s="77" t="s">
        <v>6</v>
      </c>
      <c r="B126" s="77" t="s">
        <v>5</v>
      </c>
      <c r="C126" s="80" t="s">
        <v>1</v>
      </c>
      <c r="D126" s="79" t="s">
        <v>188</v>
      </c>
      <c r="E126" s="188">
        <v>22</v>
      </c>
      <c r="F126" s="88" t="s">
        <v>661</v>
      </c>
      <c r="G126" s="88" t="s">
        <v>660</v>
      </c>
      <c r="H126" s="86" t="s">
        <v>40</v>
      </c>
      <c r="I126" s="87" t="s">
        <v>659</v>
      </c>
      <c r="J126" s="149">
        <v>38</v>
      </c>
      <c r="K126" s="168">
        <v>22</v>
      </c>
      <c r="L126" s="178" t="s">
        <v>1209</v>
      </c>
    </row>
    <row r="127" spans="1:12" x14ac:dyDescent="0.2">
      <c r="A127" s="77" t="s">
        <v>6</v>
      </c>
      <c r="B127" s="77" t="s">
        <v>5</v>
      </c>
      <c r="C127" s="80" t="s">
        <v>1</v>
      </c>
      <c r="D127" s="79" t="s">
        <v>188</v>
      </c>
      <c r="E127" s="188">
        <v>23</v>
      </c>
      <c r="F127" s="106" t="s">
        <v>629</v>
      </c>
      <c r="G127" s="106" t="s">
        <v>93</v>
      </c>
      <c r="H127" s="96" t="s">
        <v>41</v>
      </c>
      <c r="I127" s="95" t="s">
        <v>628</v>
      </c>
      <c r="J127" s="149">
        <v>16</v>
      </c>
      <c r="K127" s="168">
        <v>37</v>
      </c>
      <c r="L127" s="178" t="s">
        <v>1196</v>
      </c>
    </row>
    <row r="128" spans="1:12" x14ac:dyDescent="0.2">
      <c r="A128" s="77" t="s">
        <v>6</v>
      </c>
      <c r="B128" s="77" t="s">
        <v>5</v>
      </c>
      <c r="C128" s="80" t="s">
        <v>1</v>
      </c>
      <c r="D128" s="79" t="s">
        <v>188</v>
      </c>
      <c r="E128" s="188">
        <v>24</v>
      </c>
      <c r="F128" s="106" t="s">
        <v>438</v>
      </c>
      <c r="G128" s="106" t="s">
        <v>437</v>
      </c>
      <c r="H128" s="96" t="s">
        <v>25</v>
      </c>
      <c r="I128" s="95" t="s">
        <v>436</v>
      </c>
      <c r="J128" s="149">
        <v>29</v>
      </c>
      <c r="K128" s="168">
        <v>32</v>
      </c>
      <c r="L128" s="178" t="s">
        <v>1215</v>
      </c>
    </row>
    <row r="129" spans="1:12" x14ac:dyDescent="0.2">
      <c r="A129" s="77" t="s">
        <v>6</v>
      </c>
      <c r="B129" s="77" t="s">
        <v>5</v>
      </c>
      <c r="C129" s="80" t="s">
        <v>1</v>
      </c>
      <c r="D129" s="79" t="s">
        <v>188</v>
      </c>
      <c r="E129" s="188">
        <v>25</v>
      </c>
      <c r="F129" s="106" t="s">
        <v>664</v>
      </c>
      <c r="G129" s="106" t="s">
        <v>663</v>
      </c>
      <c r="H129" s="96" t="s">
        <v>40</v>
      </c>
      <c r="I129" s="95" t="s">
        <v>662</v>
      </c>
      <c r="J129" s="149">
        <v>36</v>
      </c>
      <c r="K129" s="168">
        <v>27</v>
      </c>
      <c r="L129" s="178" t="s">
        <v>1213</v>
      </c>
    </row>
    <row r="130" spans="1:12" x14ac:dyDescent="0.2">
      <c r="A130" s="77" t="s">
        <v>6</v>
      </c>
      <c r="B130" s="77" t="s">
        <v>5</v>
      </c>
      <c r="C130" s="80" t="s">
        <v>1</v>
      </c>
      <c r="D130" s="79" t="s">
        <v>188</v>
      </c>
      <c r="E130" s="188">
        <v>26</v>
      </c>
      <c r="F130" s="88" t="s">
        <v>1140</v>
      </c>
      <c r="G130" s="88" t="s">
        <v>66</v>
      </c>
      <c r="H130" s="86" t="s">
        <v>48</v>
      </c>
      <c r="I130" s="87" t="s">
        <v>1141</v>
      </c>
      <c r="J130" s="149">
        <v>43</v>
      </c>
      <c r="K130" s="168">
        <v>24</v>
      </c>
      <c r="L130" s="178" t="s">
        <v>1212</v>
      </c>
    </row>
    <row r="131" spans="1:12" x14ac:dyDescent="0.2">
      <c r="A131" s="77" t="s">
        <v>6</v>
      </c>
      <c r="B131" s="77" t="s">
        <v>5</v>
      </c>
      <c r="C131" s="80" t="s">
        <v>1</v>
      </c>
      <c r="D131" s="79" t="s">
        <v>188</v>
      </c>
      <c r="E131" s="188">
        <v>27</v>
      </c>
      <c r="F131" s="106" t="s">
        <v>610</v>
      </c>
      <c r="G131" s="106" t="s">
        <v>609</v>
      </c>
      <c r="H131" s="96" t="s">
        <v>48</v>
      </c>
      <c r="I131" s="95" t="s">
        <v>608</v>
      </c>
      <c r="J131" s="149">
        <v>32</v>
      </c>
      <c r="K131" s="168">
        <v>35</v>
      </c>
      <c r="L131" s="178" t="s">
        <v>1183</v>
      </c>
    </row>
    <row r="132" spans="1:12" x14ac:dyDescent="0.2">
      <c r="A132" s="77" t="s">
        <v>6</v>
      </c>
      <c r="B132" s="77" t="s">
        <v>5</v>
      </c>
      <c r="C132" s="80" t="s">
        <v>1</v>
      </c>
      <c r="D132" s="79" t="s">
        <v>188</v>
      </c>
      <c r="E132" s="147">
        <v>28</v>
      </c>
      <c r="F132" s="106" t="s">
        <v>575</v>
      </c>
      <c r="G132" s="106" t="s">
        <v>574</v>
      </c>
      <c r="H132" s="96" t="s">
        <v>48</v>
      </c>
      <c r="I132" s="95" t="s">
        <v>573</v>
      </c>
      <c r="J132" s="149">
        <v>4</v>
      </c>
      <c r="K132" s="168">
        <v>4</v>
      </c>
      <c r="L132" s="178" t="s">
        <v>1177</v>
      </c>
    </row>
    <row r="133" spans="1:12" x14ac:dyDescent="0.2">
      <c r="A133" s="77" t="s">
        <v>6</v>
      </c>
      <c r="B133" s="77" t="s">
        <v>5</v>
      </c>
      <c r="C133" s="80" t="s">
        <v>1</v>
      </c>
      <c r="D133" s="79" t="s">
        <v>188</v>
      </c>
      <c r="E133" s="147">
        <v>29</v>
      </c>
      <c r="F133" s="106" t="s">
        <v>548</v>
      </c>
      <c r="G133" s="106" t="s">
        <v>547</v>
      </c>
      <c r="H133" s="96" t="s">
        <v>38</v>
      </c>
      <c r="I133" s="95" t="s">
        <v>546</v>
      </c>
      <c r="J133" s="149">
        <v>11</v>
      </c>
      <c r="K133" s="168">
        <v>11</v>
      </c>
      <c r="L133" s="178" t="s">
        <v>1191</v>
      </c>
    </row>
    <row r="134" spans="1:12" x14ac:dyDescent="0.2">
      <c r="A134" s="77" t="s">
        <v>6</v>
      </c>
      <c r="B134" s="77" t="s">
        <v>5</v>
      </c>
      <c r="C134" s="80" t="s">
        <v>1</v>
      </c>
      <c r="D134" s="79" t="s">
        <v>188</v>
      </c>
      <c r="E134" s="147">
        <v>30</v>
      </c>
      <c r="F134" s="106" t="s">
        <v>648</v>
      </c>
      <c r="G134" s="106" t="s">
        <v>647</v>
      </c>
      <c r="H134" s="96" t="s">
        <v>635</v>
      </c>
      <c r="I134" s="95" t="s">
        <v>646</v>
      </c>
      <c r="J134" s="149">
        <v>18</v>
      </c>
      <c r="K134" s="168">
        <v>23</v>
      </c>
      <c r="L134" s="178" t="s">
        <v>1204</v>
      </c>
    </row>
    <row r="135" spans="1:12" x14ac:dyDescent="0.2">
      <c r="A135" s="77" t="s">
        <v>6</v>
      </c>
      <c r="B135" s="77" t="s">
        <v>5</v>
      </c>
      <c r="C135" s="80" t="s">
        <v>1</v>
      </c>
      <c r="D135" s="79" t="s">
        <v>188</v>
      </c>
      <c r="E135" s="147">
        <v>31</v>
      </c>
      <c r="F135" s="148" t="s">
        <v>581</v>
      </c>
      <c r="G135" s="148" t="s">
        <v>580</v>
      </c>
      <c r="H135" s="86" t="s">
        <v>48</v>
      </c>
      <c r="I135" s="87" t="s">
        <v>579</v>
      </c>
      <c r="J135" s="149">
        <v>28</v>
      </c>
      <c r="K135" s="168">
        <v>29</v>
      </c>
      <c r="L135" s="178" t="s">
        <v>1214</v>
      </c>
    </row>
    <row r="136" spans="1:12" x14ac:dyDescent="0.2">
      <c r="A136" s="77" t="s">
        <v>6</v>
      </c>
      <c r="B136" s="77" t="s">
        <v>5</v>
      </c>
      <c r="C136" s="80" t="s">
        <v>1</v>
      </c>
      <c r="D136" s="79" t="s">
        <v>188</v>
      </c>
      <c r="E136" s="147">
        <v>32</v>
      </c>
      <c r="F136" s="106" t="s">
        <v>637</v>
      </c>
      <c r="G136" s="106" t="s">
        <v>636</v>
      </c>
      <c r="H136" s="96" t="s">
        <v>635</v>
      </c>
      <c r="I136" s="95" t="s">
        <v>634</v>
      </c>
      <c r="J136" s="149">
        <v>35</v>
      </c>
      <c r="K136" s="168">
        <v>31</v>
      </c>
      <c r="L136" s="178" t="s">
        <v>1217</v>
      </c>
    </row>
    <row r="137" spans="1:12" x14ac:dyDescent="0.2">
      <c r="A137" s="77" t="s">
        <v>6</v>
      </c>
      <c r="B137" s="77" t="s">
        <v>5</v>
      </c>
      <c r="C137" s="80" t="s">
        <v>1</v>
      </c>
      <c r="D137" s="79" t="s">
        <v>188</v>
      </c>
      <c r="E137" s="147">
        <v>33</v>
      </c>
      <c r="F137" s="106" t="s">
        <v>1201</v>
      </c>
      <c r="G137" s="106" t="s">
        <v>1202</v>
      </c>
      <c r="H137" s="96" t="s">
        <v>71</v>
      </c>
      <c r="I137" s="95" t="s">
        <v>1203</v>
      </c>
      <c r="J137" s="149">
        <v>8</v>
      </c>
      <c r="K137" s="179"/>
      <c r="L137" s="178" t="s">
        <v>1219</v>
      </c>
    </row>
    <row r="138" spans="1:12" x14ac:dyDescent="0.2">
      <c r="A138" s="77" t="s">
        <v>6</v>
      </c>
      <c r="B138" s="77" t="s">
        <v>5</v>
      </c>
      <c r="C138" s="80" t="s">
        <v>1</v>
      </c>
      <c r="D138" s="79" t="s">
        <v>188</v>
      </c>
      <c r="E138" s="147">
        <v>34</v>
      </c>
      <c r="F138" s="106" t="s">
        <v>302</v>
      </c>
      <c r="G138" s="106" t="s">
        <v>261</v>
      </c>
      <c r="H138" s="96" t="s">
        <v>25</v>
      </c>
      <c r="I138" s="95" t="s">
        <v>472</v>
      </c>
      <c r="J138" s="149">
        <v>33</v>
      </c>
      <c r="K138" s="168">
        <v>36</v>
      </c>
      <c r="L138" s="178" t="s">
        <v>1182</v>
      </c>
    </row>
    <row r="139" spans="1:12" x14ac:dyDescent="0.2">
      <c r="A139" s="77" t="s">
        <v>6</v>
      </c>
      <c r="B139" s="77" t="s">
        <v>5</v>
      </c>
      <c r="C139" s="80" t="s">
        <v>1</v>
      </c>
      <c r="D139" s="79" t="s">
        <v>188</v>
      </c>
      <c r="E139" s="147">
        <v>35</v>
      </c>
      <c r="F139" s="106" t="s">
        <v>1150</v>
      </c>
      <c r="G139" s="106" t="s">
        <v>1151</v>
      </c>
      <c r="H139" s="96" t="s">
        <v>42</v>
      </c>
      <c r="I139" s="95" t="s">
        <v>1152</v>
      </c>
      <c r="J139" s="149">
        <v>41</v>
      </c>
      <c r="K139" s="168">
        <v>34</v>
      </c>
      <c r="L139" s="178" t="s">
        <v>1184</v>
      </c>
    </row>
    <row r="140" spans="1:12" x14ac:dyDescent="0.2">
      <c r="A140" s="77" t="s">
        <v>6</v>
      </c>
      <c r="B140" s="77" t="s">
        <v>5</v>
      </c>
      <c r="C140" s="80" t="s">
        <v>1</v>
      </c>
      <c r="D140" s="79" t="s">
        <v>188</v>
      </c>
      <c r="E140" s="147">
        <v>36</v>
      </c>
      <c r="F140" s="148" t="s">
        <v>593</v>
      </c>
      <c r="G140" s="148" t="s">
        <v>592</v>
      </c>
      <c r="H140" s="86" t="s">
        <v>48</v>
      </c>
      <c r="I140" s="87" t="s">
        <v>591</v>
      </c>
      <c r="J140" s="149">
        <v>49</v>
      </c>
      <c r="K140" s="168">
        <v>38</v>
      </c>
      <c r="L140" s="179"/>
    </row>
    <row r="141" spans="1:12" x14ac:dyDescent="0.2">
      <c r="A141" s="77" t="s">
        <v>6</v>
      </c>
      <c r="B141" s="77" t="s">
        <v>5</v>
      </c>
      <c r="C141" s="80" t="s">
        <v>1</v>
      </c>
      <c r="D141" s="79" t="s">
        <v>188</v>
      </c>
      <c r="E141" s="147">
        <v>37</v>
      </c>
      <c r="F141" s="106" t="s">
        <v>578</v>
      </c>
      <c r="G141" s="106" t="s">
        <v>577</v>
      </c>
      <c r="H141" s="96" t="s">
        <v>48</v>
      </c>
      <c r="I141" s="95" t="s">
        <v>576</v>
      </c>
      <c r="J141" s="149">
        <v>39</v>
      </c>
      <c r="K141" s="168">
        <v>40</v>
      </c>
      <c r="L141" s="179"/>
    </row>
    <row r="142" spans="1:12" x14ac:dyDescent="0.2">
      <c r="A142" s="77" t="s">
        <v>6</v>
      </c>
      <c r="B142" s="77" t="s">
        <v>5</v>
      </c>
      <c r="C142" s="80" t="s">
        <v>1</v>
      </c>
      <c r="D142" s="79" t="s">
        <v>188</v>
      </c>
      <c r="E142" s="147">
        <v>38</v>
      </c>
      <c r="F142" s="106" t="s">
        <v>613</v>
      </c>
      <c r="G142" s="106" t="s">
        <v>612</v>
      </c>
      <c r="H142" s="96" t="s">
        <v>48</v>
      </c>
      <c r="I142" s="95" t="s">
        <v>611</v>
      </c>
      <c r="J142" s="149">
        <v>48</v>
      </c>
      <c r="K142" s="168">
        <v>41</v>
      </c>
      <c r="L142" s="179"/>
    </row>
    <row r="143" spans="1:12" x14ac:dyDescent="0.2">
      <c r="A143" s="77" t="s">
        <v>6</v>
      </c>
      <c r="B143" s="77" t="s">
        <v>5</v>
      </c>
      <c r="C143" s="80" t="s">
        <v>1</v>
      </c>
      <c r="D143" s="79" t="s">
        <v>188</v>
      </c>
      <c r="E143" s="147">
        <v>39</v>
      </c>
      <c r="F143" s="106" t="s">
        <v>482</v>
      </c>
      <c r="G143" s="106" t="s">
        <v>481</v>
      </c>
      <c r="H143" s="96" t="s">
        <v>25</v>
      </c>
      <c r="I143" s="95" t="s">
        <v>480</v>
      </c>
      <c r="J143" s="149">
        <v>46</v>
      </c>
      <c r="K143" s="168">
        <v>42</v>
      </c>
      <c r="L143" s="179"/>
    </row>
    <row r="144" spans="1:12" x14ac:dyDescent="0.2">
      <c r="A144" s="77" t="s">
        <v>6</v>
      </c>
      <c r="B144" s="77" t="s">
        <v>5</v>
      </c>
      <c r="C144" s="80" t="s">
        <v>1</v>
      </c>
      <c r="D144" s="79" t="s">
        <v>188</v>
      </c>
      <c r="E144" s="147">
        <v>40</v>
      </c>
      <c r="F144" s="106" t="s">
        <v>607</v>
      </c>
      <c r="G144" s="88" t="s">
        <v>606</v>
      </c>
      <c r="H144" s="86" t="s">
        <v>48</v>
      </c>
      <c r="I144" s="87" t="s">
        <v>605</v>
      </c>
      <c r="J144" s="149">
        <v>47</v>
      </c>
      <c r="K144" s="168">
        <v>43</v>
      </c>
      <c r="L144" s="179"/>
    </row>
    <row r="145" spans="1:12" x14ac:dyDescent="0.2">
      <c r="A145" s="77" t="s">
        <v>6</v>
      </c>
      <c r="B145" s="77" t="s">
        <v>5</v>
      </c>
      <c r="C145" s="80" t="s">
        <v>1</v>
      </c>
      <c r="D145" s="79" t="s">
        <v>188</v>
      </c>
      <c r="E145" s="147">
        <v>41</v>
      </c>
      <c r="F145" s="106" t="s">
        <v>525</v>
      </c>
      <c r="G145" s="106" t="s">
        <v>524</v>
      </c>
      <c r="H145" s="96" t="s">
        <v>517</v>
      </c>
      <c r="I145" s="95" t="s">
        <v>523</v>
      </c>
      <c r="J145" s="179"/>
      <c r="K145" s="168">
        <v>10</v>
      </c>
      <c r="L145" s="179"/>
    </row>
    <row r="146" spans="1:12" x14ac:dyDescent="0.2">
      <c r="A146" s="77" t="s">
        <v>6</v>
      </c>
      <c r="B146" s="77" t="s">
        <v>5</v>
      </c>
      <c r="C146" s="80" t="s">
        <v>1</v>
      </c>
      <c r="D146" s="79" t="s">
        <v>188</v>
      </c>
      <c r="E146" s="147">
        <v>42</v>
      </c>
      <c r="F146" s="106" t="s">
        <v>1147</v>
      </c>
      <c r="G146" s="106" t="s">
        <v>1148</v>
      </c>
      <c r="H146" s="96" t="s">
        <v>42</v>
      </c>
      <c r="I146" s="95" t="s">
        <v>1149</v>
      </c>
      <c r="J146" s="149">
        <v>12</v>
      </c>
      <c r="K146" s="168">
        <v>16</v>
      </c>
      <c r="L146" s="179"/>
    </row>
    <row r="147" spans="1:12" x14ac:dyDescent="0.2">
      <c r="A147" s="77" t="s">
        <v>6</v>
      </c>
      <c r="B147" s="77" t="s">
        <v>5</v>
      </c>
      <c r="C147" s="80" t="s">
        <v>1</v>
      </c>
      <c r="D147" s="79" t="s">
        <v>188</v>
      </c>
      <c r="E147" s="147">
        <v>43</v>
      </c>
      <c r="F147" s="148" t="s">
        <v>128</v>
      </c>
      <c r="G147" s="148" t="s">
        <v>545</v>
      </c>
      <c r="H147" s="86" t="s">
        <v>544</v>
      </c>
      <c r="I147" s="87" t="s">
        <v>543</v>
      </c>
      <c r="J147" s="149">
        <v>14</v>
      </c>
      <c r="K147" s="179"/>
      <c r="L147" s="179"/>
    </row>
    <row r="148" spans="1:12" x14ac:dyDescent="0.2">
      <c r="A148" s="77" t="s">
        <v>6</v>
      </c>
      <c r="B148" s="77" t="s">
        <v>5</v>
      </c>
      <c r="C148" s="80" t="s">
        <v>1</v>
      </c>
      <c r="D148" s="79" t="s">
        <v>188</v>
      </c>
      <c r="E148" s="147">
        <v>44</v>
      </c>
      <c r="F148" s="106" t="s">
        <v>396</v>
      </c>
      <c r="G148" s="106" t="s">
        <v>395</v>
      </c>
      <c r="H148" s="96" t="s">
        <v>71</v>
      </c>
      <c r="I148" s="95" t="s">
        <v>394</v>
      </c>
      <c r="J148" s="179"/>
      <c r="K148" s="168">
        <v>20</v>
      </c>
      <c r="L148" s="179"/>
    </row>
    <row r="149" spans="1:12" x14ac:dyDescent="0.2">
      <c r="A149" s="77" t="s">
        <v>6</v>
      </c>
      <c r="B149" s="77" t="s">
        <v>5</v>
      </c>
      <c r="C149" s="80" t="s">
        <v>1</v>
      </c>
      <c r="D149" s="79" t="s">
        <v>188</v>
      </c>
      <c r="E149" s="147">
        <v>45</v>
      </c>
      <c r="F149" s="106" t="s">
        <v>393</v>
      </c>
      <c r="G149" s="106" t="s">
        <v>144</v>
      </c>
      <c r="H149" s="96" t="s">
        <v>71</v>
      </c>
      <c r="I149" s="95" t="s">
        <v>392</v>
      </c>
      <c r="J149" s="149">
        <v>25</v>
      </c>
      <c r="K149" s="179"/>
      <c r="L149" s="179"/>
    </row>
    <row r="150" spans="1:12" x14ac:dyDescent="0.2">
      <c r="A150" s="77" t="s">
        <v>6</v>
      </c>
      <c r="B150" s="77" t="s">
        <v>5</v>
      </c>
      <c r="C150" s="80" t="s">
        <v>1</v>
      </c>
      <c r="D150" s="79" t="s">
        <v>188</v>
      </c>
      <c r="E150" s="147">
        <v>46</v>
      </c>
      <c r="F150" s="106" t="s">
        <v>447</v>
      </c>
      <c r="G150" s="106" t="s">
        <v>446</v>
      </c>
      <c r="H150" s="96" t="s">
        <v>25</v>
      </c>
      <c r="I150" s="95" t="s">
        <v>445</v>
      </c>
      <c r="J150" s="149">
        <v>26</v>
      </c>
      <c r="K150" s="179"/>
      <c r="L150" s="179"/>
    </row>
    <row r="151" spans="1:12" x14ac:dyDescent="0.2">
      <c r="A151" s="77" t="s">
        <v>6</v>
      </c>
      <c r="B151" s="77" t="s">
        <v>5</v>
      </c>
      <c r="C151" s="80" t="s">
        <v>1</v>
      </c>
      <c r="D151" s="79" t="s">
        <v>188</v>
      </c>
      <c r="E151" s="147">
        <v>47</v>
      </c>
      <c r="F151" s="106" t="s">
        <v>510</v>
      </c>
      <c r="G151" s="106" t="s">
        <v>509</v>
      </c>
      <c r="H151" s="96" t="s">
        <v>99</v>
      </c>
      <c r="I151" s="95" t="s">
        <v>508</v>
      </c>
      <c r="J151" s="179"/>
      <c r="K151" s="168">
        <v>28</v>
      </c>
      <c r="L151" s="179"/>
    </row>
    <row r="152" spans="1:12" x14ac:dyDescent="0.2">
      <c r="A152" s="77" t="s">
        <v>6</v>
      </c>
      <c r="B152" s="77" t="s">
        <v>5</v>
      </c>
      <c r="C152" s="80" t="s">
        <v>1</v>
      </c>
      <c r="D152" s="79" t="s">
        <v>188</v>
      </c>
      <c r="E152" s="147">
        <v>48</v>
      </c>
      <c r="F152" s="88" t="s">
        <v>1135</v>
      </c>
      <c r="G152" s="88" t="s">
        <v>1145</v>
      </c>
      <c r="H152" s="86" t="s">
        <v>544</v>
      </c>
      <c r="I152" s="87" t="s">
        <v>1146</v>
      </c>
      <c r="J152" s="149">
        <v>30</v>
      </c>
      <c r="K152" s="179"/>
      <c r="L152" s="179"/>
    </row>
    <row r="153" spans="1:12" x14ac:dyDescent="0.2">
      <c r="A153" s="77" t="s">
        <v>6</v>
      </c>
      <c r="B153" s="77" t="s">
        <v>5</v>
      </c>
      <c r="C153" s="80" t="s">
        <v>1</v>
      </c>
      <c r="D153" s="79" t="s">
        <v>188</v>
      </c>
      <c r="E153" s="147">
        <v>49</v>
      </c>
      <c r="F153" s="106" t="s">
        <v>667</v>
      </c>
      <c r="G153" s="106" t="s">
        <v>666</v>
      </c>
      <c r="H153" s="96" t="s">
        <v>40</v>
      </c>
      <c r="I153" s="95" t="s">
        <v>665</v>
      </c>
      <c r="J153" s="149">
        <v>34</v>
      </c>
      <c r="K153" s="179"/>
      <c r="L153" s="179"/>
    </row>
    <row r="154" spans="1:12" x14ac:dyDescent="0.2">
      <c r="A154" s="77" t="s">
        <v>6</v>
      </c>
      <c r="B154" s="77" t="s">
        <v>5</v>
      </c>
      <c r="C154" s="80" t="s">
        <v>1</v>
      </c>
      <c r="D154" s="79" t="s">
        <v>188</v>
      </c>
      <c r="E154" s="147">
        <v>50</v>
      </c>
      <c r="F154" s="106" t="s">
        <v>584</v>
      </c>
      <c r="G154" s="106" t="s">
        <v>583</v>
      </c>
      <c r="H154" s="96" t="s">
        <v>48</v>
      </c>
      <c r="I154" s="95" t="s">
        <v>582</v>
      </c>
      <c r="J154" s="149">
        <v>37</v>
      </c>
      <c r="K154" s="179"/>
      <c r="L154" s="179"/>
    </row>
    <row r="155" spans="1:12" x14ac:dyDescent="0.2">
      <c r="A155" s="77" t="s">
        <v>6</v>
      </c>
      <c r="B155" s="77" t="s">
        <v>5</v>
      </c>
      <c r="C155" s="80" t="s">
        <v>1</v>
      </c>
      <c r="D155" s="79" t="s">
        <v>188</v>
      </c>
      <c r="E155" s="147">
        <v>51</v>
      </c>
      <c r="F155" s="88" t="s">
        <v>1156</v>
      </c>
      <c r="G155" s="88" t="s">
        <v>395</v>
      </c>
      <c r="H155" s="86" t="s">
        <v>544</v>
      </c>
      <c r="I155" s="87" t="s">
        <v>1157</v>
      </c>
      <c r="J155" s="149">
        <v>40</v>
      </c>
      <c r="K155" s="179"/>
      <c r="L155" s="179"/>
    </row>
    <row r="156" spans="1:12" x14ac:dyDescent="0.2">
      <c r="A156" s="77" t="s">
        <v>6</v>
      </c>
      <c r="B156" s="77" t="s">
        <v>5</v>
      </c>
      <c r="C156" s="80" t="s">
        <v>1</v>
      </c>
      <c r="D156" s="79" t="s">
        <v>188</v>
      </c>
      <c r="E156" s="147">
        <v>52</v>
      </c>
      <c r="F156" s="88" t="s">
        <v>1142</v>
      </c>
      <c r="G156" s="88" t="s">
        <v>1143</v>
      </c>
      <c r="H156" s="96" t="s">
        <v>48</v>
      </c>
      <c r="I156" s="87" t="s">
        <v>1144</v>
      </c>
      <c r="J156" s="149">
        <v>44</v>
      </c>
      <c r="K156" s="179"/>
      <c r="L156" s="179"/>
    </row>
    <row r="157" spans="1:12" x14ac:dyDescent="0.2">
      <c r="A157" s="77" t="s">
        <v>6</v>
      </c>
      <c r="B157" s="77" t="s">
        <v>5</v>
      </c>
      <c r="C157" s="80" t="s">
        <v>1</v>
      </c>
      <c r="D157" s="79" t="s">
        <v>188</v>
      </c>
      <c r="E157" s="147">
        <v>53</v>
      </c>
      <c r="F157" s="88" t="s">
        <v>1137</v>
      </c>
      <c r="G157" s="88" t="s">
        <v>1138</v>
      </c>
      <c r="H157" s="86" t="s">
        <v>48</v>
      </c>
      <c r="I157" s="180" t="s">
        <v>1139</v>
      </c>
      <c r="J157" s="149">
        <v>45</v>
      </c>
      <c r="K157" s="179"/>
      <c r="L157" s="179"/>
    </row>
  </sheetData>
  <sortState xmlns:xlrd2="http://schemas.microsoft.com/office/spreadsheetml/2017/richdata2" ref="E81:L98">
    <sortCondition ref="E80:E98"/>
  </sortState>
  <mergeCells count="1">
    <mergeCell ref="A1:L1"/>
  </mergeCells>
  <phoneticPr fontId="0" type="noConversion"/>
  <pageMargins left="0.15748031496062992" right="0.15748031496062992" top="0.19685039370078741" bottom="0.15748031496062992" header="0.1574803149606299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Q469"/>
  <sheetViews>
    <sheetView zoomScale="115" zoomScaleNormal="115" workbookViewId="0">
      <pane xSplit="5" ySplit="2" topLeftCell="F43" activePane="bottomRight" state="frozen"/>
      <selection pane="topRight" activeCell="F1" sqref="F1"/>
      <selection pane="bottomLeft" activeCell="A4" sqref="A4"/>
      <selection pane="bottomRight" sqref="A1:XFD1048576"/>
    </sheetView>
  </sheetViews>
  <sheetFormatPr baseColWidth="10" defaultColWidth="53.5" defaultRowHeight="26.25" x14ac:dyDescent="0.2"/>
  <cols>
    <col min="1" max="1" width="10.125" style="354" bestFit="1" customWidth="1"/>
    <col min="2" max="2" width="8.375" style="354" bestFit="1" customWidth="1"/>
    <col min="3" max="3" width="4.75" style="355" bestFit="1" customWidth="1"/>
    <col min="4" max="4" width="7.625" style="356" bestFit="1" customWidth="1"/>
    <col min="5" max="5" width="2.625" style="357" bestFit="1" customWidth="1"/>
    <col min="6" max="6" width="16.25" style="351" bestFit="1" customWidth="1"/>
    <col min="7" max="7" width="20.625" style="351" bestFit="1" customWidth="1"/>
    <col min="8" max="8" width="21.25" style="61" bestFit="1" customWidth="1"/>
    <col min="9" max="9" width="11.5" style="90" bestFit="1" customWidth="1"/>
    <col min="10" max="10" width="1.75" style="52" bestFit="1" customWidth="1"/>
    <col min="11" max="11" width="4.875" style="368" bestFit="1" customWidth="1"/>
    <col min="12" max="12" width="1.75" style="61" bestFit="1" customWidth="1"/>
    <col min="13" max="13" width="4.875" style="369" bestFit="1" customWidth="1"/>
    <col min="14" max="14" width="1.75" style="368" bestFit="1" customWidth="1"/>
    <col min="15" max="15" width="7.25" style="353" bestFit="1" customWidth="1"/>
    <col min="16" max="17" width="1.75" style="212" hidden="1" customWidth="1"/>
    <col min="18" max="18" width="0" style="212" hidden="1" customWidth="1"/>
    <col min="19" max="16384" width="53.5" style="212"/>
  </cols>
  <sheetData>
    <row r="1" spans="1:15" s="70" customFormat="1" x14ac:dyDescent="0.2">
      <c r="A1" s="348" t="s">
        <v>186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</row>
    <row r="2" spans="1:15" ht="12.75" x14ac:dyDescent="0.2">
      <c r="A2" s="212"/>
      <c r="B2" s="212"/>
      <c r="C2" s="349"/>
      <c r="D2" s="52"/>
      <c r="E2" s="350"/>
      <c r="J2" s="352">
        <v>45337</v>
      </c>
      <c r="K2" s="352"/>
      <c r="L2" s="352">
        <v>45365</v>
      </c>
      <c r="M2" s="352"/>
      <c r="N2" s="246"/>
      <c r="O2" s="246">
        <v>45379</v>
      </c>
    </row>
    <row r="3" spans="1:15" ht="12.75" x14ac:dyDescent="0.2">
      <c r="A3" s="306" t="s">
        <v>18</v>
      </c>
      <c r="B3" s="306" t="s">
        <v>5</v>
      </c>
      <c r="C3" s="307" t="s">
        <v>2</v>
      </c>
      <c r="D3" s="296" t="s">
        <v>1545</v>
      </c>
      <c r="E3" s="309" t="s">
        <v>29</v>
      </c>
      <c r="F3" s="34" t="s">
        <v>70</v>
      </c>
      <c r="G3" s="34" t="s">
        <v>23</v>
      </c>
      <c r="H3" s="33" t="s">
        <v>71</v>
      </c>
      <c r="I3" s="35" t="s">
        <v>216</v>
      </c>
      <c r="J3" s="217" t="s">
        <v>1447</v>
      </c>
      <c r="K3" s="305">
        <v>3</v>
      </c>
      <c r="L3" s="217" t="s">
        <v>1447</v>
      </c>
      <c r="M3" s="305">
        <v>3</v>
      </c>
      <c r="N3" s="217" t="s">
        <v>1447</v>
      </c>
      <c r="O3" s="312" t="s">
        <v>1176</v>
      </c>
    </row>
    <row r="4" spans="1:15" ht="12.75" x14ac:dyDescent="0.2">
      <c r="A4" s="306"/>
      <c r="B4" s="306"/>
      <c r="C4" s="307"/>
      <c r="D4" s="306"/>
      <c r="E4" s="309"/>
      <c r="F4" s="81" t="s">
        <v>139</v>
      </c>
      <c r="G4" s="81" t="s">
        <v>140</v>
      </c>
      <c r="H4" s="45" t="s">
        <v>71</v>
      </c>
      <c r="I4" s="46" t="s">
        <v>362</v>
      </c>
      <c r="J4" s="217" t="s">
        <v>1447</v>
      </c>
      <c r="K4" s="305"/>
      <c r="L4" s="217" t="s">
        <v>1447</v>
      </c>
      <c r="M4" s="305"/>
      <c r="N4" s="239"/>
      <c r="O4" s="312"/>
    </row>
    <row r="5" spans="1:15" ht="12.75" x14ac:dyDescent="0.2">
      <c r="A5" s="306"/>
      <c r="B5" s="306"/>
      <c r="C5" s="307"/>
      <c r="D5" s="306"/>
      <c r="E5" s="309"/>
      <c r="F5" s="60" t="s">
        <v>1444</v>
      </c>
      <c r="G5" s="60" t="s">
        <v>1445</v>
      </c>
      <c r="H5" s="45" t="s">
        <v>71</v>
      </c>
      <c r="I5" s="46" t="s">
        <v>1446</v>
      </c>
      <c r="J5" s="239"/>
      <c r="K5" s="305"/>
      <c r="L5" s="217" t="s">
        <v>1447</v>
      </c>
      <c r="M5" s="305"/>
      <c r="N5" s="239"/>
      <c r="O5" s="312"/>
    </row>
    <row r="6" spans="1:15" ht="12.75" x14ac:dyDescent="0.2">
      <c r="A6" s="306"/>
      <c r="B6" s="306"/>
      <c r="C6" s="307"/>
      <c r="D6" s="306"/>
      <c r="E6" s="309"/>
      <c r="F6" s="60" t="s">
        <v>192</v>
      </c>
      <c r="G6" s="60" t="s">
        <v>145</v>
      </c>
      <c r="H6" s="45" t="s">
        <v>71</v>
      </c>
      <c r="I6" s="46" t="s">
        <v>193</v>
      </c>
      <c r="J6" s="217" t="s">
        <v>1447</v>
      </c>
      <c r="K6" s="305"/>
      <c r="L6" s="217" t="s">
        <v>1447</v>
      </c>
      <c r="M6" s="305"/>
      <c r="N6" s="217" t="s">
        <v>1447</v>
      </c>
      <c r="O6" s="312"/>
    </row>
    <row r="7" spans="1:15" ht="12.75" x14ac:dyDescent="0.2">
      <c r="A7" s="306"/>
      <c r="B7" s="306"/>
      <c r="C7" s="307"/>
      <c r="D7" s="306"/>
      <c r="E7" s="309"/>
      <c r="F7" s="34" t="s">
        <v>1109</v>
      </c>
      <c r="G7" s="34" t="s">
        <v>1110</v>
      </c>
      <c r="H7" s="33" t="s">
        <v>71</v>
      </c>
      <c r="I7" s="35" t="s">
        <v>1111</v>
      </c>
      <c r="J7" s="217" t="s">
        <v>1447</v>
      </c>
      <c r="K7" s="305"/>
      <c r="L7" s="239"/>
      <c r="M7" s="305"/>
      <c r="N7" s="217" t="s">
        <v>1447</v>
      </c>
      <c r="O7" s="312"/>
    </row>
    <row r="8" spans="1:15" ht="12.75" x14ac:dyDescent="0.2">
      <c r="A8" s="306"/>
      <c r="B8" s="306"/>
      <c r="C8" s="307"/>
      <c r="D8" s="306"/>
      <c r="E8" s="309"/>
      <c r="F8" s="34" t="s">
        <v>1287</v>
      </c>
      <c r="G8" s="34" t="s">
        <v>996</v>
      </c>
      <c r="H8" s="33" t="s">
        <v>71</v>
      </c>
      <c r="I8" s="35" t="s">
        <v>1633</v>
      </c>
      <c r="J8" s="239"/>
      <c r="K8" s="305"/>
      <c r="L8" s="239"/>
      <c r="M8" s="305"/>
      <c r="N8" s="217" t="s">
        <v>1447</v>
      </c>
      <c r="O8" s="312"/>
    </row>
    <row r="9" spans="1:15" ht="12.75" x14ac:dyDescent="0.2">
      <c r="A9" s="306"/>
      <c r="B9" s="306"/>
      <c r="C9" s="307"/>
      <c r="D9" s="306"/>
      <c r="E9" s="309"/>
      <c r="F9" s="34" t="s">
        <v>82</v>
      </c>
      <c r="G9" s="34" t="s">
        <v>74</v>
      </c>
      <c r="H9" s="33" t="s">
        <v>71</v>
      </c>
      <c r="I9" s="35" t="s">
        <v>235</v>
      </c>
      <c r="J9" s="217" t="s">
        <v>1447</v>
      </c>
      <c r="K9" s="305"/>
      <c r="L9" s="239"/>
      <c r="M9" s="305"/>
      <c r="N9" s="239"/>
      <c r="O9" s="312"/>
    </row>
    <row r="10" spans="1:15" ht="12.75" x14ac:dyDescent="0.2">
      <c r="A10" s="306" t="s">
        <v>18</v>
      </c>
      <c r="B10" s="306" t="s">
        <v>5</v>
      </c>
      <c r="C10" s="307" t="s">
        <v>2</v>
      </c>
      <c r="D10" s="296" t="s">
        <v>1545</v>
      </c>
      <c r="E10" s="308" t="s">
        <v>1632</v>
      </c>
      <c r="F10" s="60" t="s">
        <v>195</v>
      </c>
      <c r="G10" s="60" t="s">
        <v>196</v>
      </c>
      <c r="H10" s="45" t="s">
        <v>115</v>
      </c>
      <c r="I10" s="46" t="s">
        <v>197</v>
      </c>
      <c r="J10" s="217" t="s">
        <v>1447</v>
      </c>
      <c r="K10" s="305">
        <v>1</v>
      </c>
      <c r="L10" s="217" t="s">
        <v>1447</v>
      </c>
      <c r="M10" s="305">
        <v>1</v>
      </c>
      <c r="N10" s="217" t="s">
        <v>1447</v>
      </c>
      <c r="O10" s="312" t="s">
        <v>1174</v>
      </c>
    </row>
    <row r="11" spans="1:15" ht="12.75" x14ac:dyDescent="0.2">
      <c r="A11" s="306"/>
      <c r="B11" s="306"/>
      <c r="C11" s="307"/>
      <c r="D11" s="296"/>
      <c r="E11" s="308"/>
      <c r="F11" s="60" t="s">
        <v>209</v>
      </c>
      <c r="G11" s="60" t="s">
        <v>163</v>
      </c>
      <c r="H11" s="45" t="s">
        <v>48</v>
      </c>
      <c r="I11" s="46" t="s">
        <v>210</v>
      </c>
      <c r="J11" s="217" t="s">
        <v>1447</v>
      </c>
      <c r="K11" s="305"/>
      <c r="L11" s="217" t="s">
        <v>1447</v>
      </c>
      <c r="M11" s="305"/>
      <c r="N11" s="217" t="s">
        <v>1447</v>
      </c>
      <c r="O11" s="312"/>
    </row>
    <row r="12" spans="1:15" ht="12.75" x14ac:dyDescent="0.2">
      <c r="A12" s="306"/>
      <c r="B12" s="306"/>
      <c r="C12" s="307"/>
      <c r="D12" s="296"/>
      <c r="E12" s="308"/>
      <c r="F12" s="81" t="s">
        <v>814</v>
      </c>
      <c r="G12" s="81" t="s">
        <v>152</v>
      </c>
      <c r="H12" s="45" t="s">
        <v>48</v>
      </c>
      <c r="I12" s="46" t="s">
        <v>238</v>
      </c>
      <c r="J12" s="217" t="s">
        <v>1447</v>
      </c>
      <c r="K12" s="305"/>
      <c r="L12" s="217" t="s">
        <v>1447</v>
      </c>
      <c r="M12" s="305"/>
      <c r="N12" s="217" t="s">
        <v>1447</v>
      </c>
      <c r="O12" s="312"/>
    </row>
    <row r="13" spans="1:15" ht="12.75" x14ac:dyDescent="0.2">
      <c r="A13" s="306"/>
      <c r="B13" s="306"/>
      <c r="C13" s="307"/>
      <c r="D13" s="296"/>
      <c r="E13" s="308"/>
      <c r="F13" s="81" t="s">
        <v>757</v>
      </c>
      <c r="G13" s="81" t="s">
        <v>33</v>
      </c>
      <c r="H13" s="45" t="s">
        <v>115</v>
      </c>
      <c r="I13" s="46" t="s">
        <v>758</v>
      </c>
      <c r="J13" s="217" t="s">
        <v>1447</v>
      </c>
      <c r="K13" s="305"/>
      <c r="L13" s="217" t="s">
        <v>1447</v>
      </c>
      <c r="M13" s="305"/>
      <c r="N13" s="238"/>
      <c r="O13" s="312"/>
    </row>
    <row r="14" spans="1:15" ht="12.75" x14ac:dyDescent="0.2">
      <c r="A14" s="306"/>
      <c r="B14" s="306"/>
      <c r="C14" s="307"/>
      <c r="D14" s="296"/>
      <c r="E14" s="308"/>
      <c r="F14" s="81" t="s">
        <v>1455</v>
      </c>
      <c r="G14" s="81" t="s">
        <v>160</v>
      </c>
      <c r="H14" s="45" t="s">
        <v>48</v>
      </c>
      <c r="I14" s="46" t="s">
        <v>1454</v>
      </c>
      <c r="J14" s="217" t="s">
        <v>1447</v>
      </c>
      <c r="K14" s="305"/>
      <c r="L14" s="217" t="s">
        <v>1447</v>
      </c>
      <c r="M14" s="305"/>
      <c r="N14" s="217" t="s">
        <v>1447</v>
      </c>
      <c r="O14" s="312"/>
    </row>
    <row r="15" spans="1:15" ht="12.75" x14ac:dyDescent="0.2">
      <c r="A15" s="306" t="s">
        <v>18</v>
      </c>
      <c r="B15" s="306" t="s">
        <v>5</v>
      </c>
      <c r="C15" s="307" t="s">
        <v>2</v>
      </c>
      <c r="D15" s="296" t="s">
        <v>1545</v>
      </c>
      <c r="E15" s="308" t="s">
        <v>1634</v>
      </c>
      <c r="F15" s="36" t="s">
        <v>200</v>
      </c>
      <c r="G15" s="36" t="s">
        <v>43</v>
      </c>
      <c r="H15" s="33" t="s">
        <v>38</v>
      </c>
      <c r="I15" s="35" t="s">
        <v>201</v>
      </c>
      <c r="J15" s="217" t="s">
        <v>1447</v>
      </c>
      <c r="K15" s="305">
        <v>4</v>
      </c>
      <c r="L15" s="217" t="s">
        <v>1447</v>
      </c>
      <c r="M15" s="305">
        <v>5</v>
      </c>
      <c r="N15" s="238"/>
      <c r="O15" s="312" t="s">
        <v>1182</v>
      </c>
    </row>
    <row r="16" spans="1:15" ht="12.75" x14ac:dyDescent="0.2">
      <c r="A16" s="306"/>
      <c r="B16" s="306"/>
      <c r="C16" s="307"/>
      <c r="D16" s="306"/>
      <c r="E16" s="308"/>
      <c r="F16" s="34" t="s">
        <v>108</v>
      </c>
      <c r="G16" s="34" t="s">
        <v>49</v>
      </c>
      <c r="H16" s="33" t="s">
        <v>38</v>
      </c>
      <c r="I16" s="35" t="s">
        <v>229</v>
      </c>
      <c r="J16" s="217" t="s">
        <v>1447</v>
      </c>
      <c r="K16" s="305"/>
      <c r="L16" s="217" t="s">
        <v>1447</v>
      </c>
      <c r="M16" s="305"/>
      <c r="N16" s="238"/>
      <c r="O16" s="312"/>
    </row>
    <row r="17" spans="1:15" ht="12.75" x14ac:dyDescent="0.2">
      <c r="A17" s="306"/>
      <c r="B17" s="306"/>
      <c r="C17" s="307"/>
      <c r="D17" s="306"/>
      <c r="E17" s="308"/>
      <c r="F17" s="34" t="s">
        <v>1453</v>
      </c>
      <c r="G17" s="34" t="s">
        <v>705</v>
      </c>
      <c r="H17" s="33" t="s">
        <v>38</v>
      </c>
      <c r="I17" s="35" t="s">
        <v>1452</v>
      </c>
      <c r="J17" s="217" t="s">
        <v>1447</v>
      </c>
      <c r="K17" s="305"/>
      <c r="L17" s="217" t="s">
        <v>1447</v>
      </c>
      <c r="M17" s="305"/>
      <c r="N17" s="217" t="s">
        <v>1447</v>
      </c>
      <c r="O17" s="312"/>
    </row>
    <row r="18" spans="1:15" ht="12.75" x14ac:dyDescent="0.2">
      <c r="A18" s="306"/>
      <c r="B18" s="306"/>
      <c r="C18" s="307"/>
      <c r="D18" s="306"/>
      <c r="E18" s="308"/>
      <c r="F18" s="36" t="s">
        <v>1451</v>
      </c>
      <c r="G18" s="36" t="s">
        <v>81</v>
      </c>
      <c r="H18" s="33" t="s">
        <v>38</v>
      </c>
      <c r="I18" s="35" t="s">
        <v>1450</v>
      </c>
      <c r="J18" s="217" t="s">
        <v>1447</v>
      </c>
      <c r="K18" s="305"/>
      <c r="L18" s="217" t="s">
        <v>1447</v>
      </c>
      <c r="M18" s="305"/>
      <c r="N18" s="217" t="s">
        <v>1447</v>
      </c>
      <c r="O18" s="312"/>
    </row>
    <row r="19" spans="1:15" ht="12.75" x14ac:dyDescent="0.2">
      <c r="A19" s="306"/>
      <c r="B19" s="306"/>
      <c r="C19" s="307"/>
      <c r="D19" s="306"/>
      <c r="E19" s="308"/>
      <c r="F19" s="36" t="s">
        <v>20</v>
      </c>
      <c r="G19" s="36" t="s">
        <v>549</v>
      </c>
      <c r="H19" s="33" t="s">
        <v>38</v>
      </c>
      <c r="I19" s="35" t="s">
        <v>283</v>
      </c>
      <c r="J19" s="217" t="s">
        <v>1447</v>
      </c>
      <c r="K19" s="305"/>
      <c r="L19" s="217" t="s">
        <v>1447</v>
      </c>
      <c r="M19" s="305"/>
      <c r="N19" s="217" t="s">
        <v>1447</v>
      </c>
      <c r="O19" s="312"/>
    </row>
    <row r="20" spans="1:15" ht="12.75" x14ac:dyDescent="0.2">
      <c r="A20" s="306"/>
      <c r="B20" s="306"/>
      <c r="C20" s="307"/>
      <c r="D20" s="306"/>
      <c r="E20" s="308"/>
      <c r="F20" s="218" t="s">
        <v>1449</v>
      </c>
      <c r="G20" s="218" t="s">
        <v>105</v>
      </c>
      <c r="H20" s="33" t="s">
        <v>38</v>
      </c>
      <c r="I20" s="123" t="s">
        <v>1448</v>
      </c>
      <c r="J20" s="217" t="s">
        <v>1447</v>
      </c>
      <c r="K20" s="305"/>
      <c r="L20" s="217" t="s">
        <v>1447</v>
      </c>
      <c r="M20" s="305"/>
      <c r="N20" s="217" t="s">
        <v>1447</v>
      </c>
      <c r="O20" s="312"/>
    </row>
    <row r="21" spans="1:15" ht="12.75" x14ac:dyDescent="0.2">
      <c r="A21" s="306" t="s">
        <v>18</v>
      </c>
      <c r="B21" s="306" t="s">
        <v>5</v>
      </c>
      <c r="C21" s="307" t="s">
        <v>2</v>
      </c>
      <c r="D21" s="296" t="s">
        <v>1545</v>
      </c>
      <c r="E21" s="308" t="s">
        <v>1635</v>
      </c>
      <c r="F21" s="36" t="s">
        <v>76</v>
      </c>
      <c r="G21" s="36" t="s">
        <v>53</v>
      </c>
      <c r="H21" s="33" t="s">
        <v>71</v>
      </c>
      <c r="I21" s="35" t="s">
        <v>202</v>
      </c>
      <c r="J21" s="217" t="s">
        <v>1447</v>
      </c>
      <c r="K21" s="305">
        <v>5</v>
      </c>
      <c r="L21" s="217" t="s">
        <v>1447</v>
      </c>
      <c r="M21" s="305">
        <v>4</v>
      </c>
      <c r="N21" s="217" t="s">
        <v>1447</v>
      </c>
      <c r="O21" s="312" t="s">
        <v>1177</v>
      </c>
    </row>
    <row r="22" spans="1:15" ht="12.75" x14ac:dyDescent="0.2">
      <c r="A22" s="306"/>
      <c r="B22" s="306"/>
      <c r="C22" s="307"/>
      <c r="D22" s="306"/>
      <c r="E22" s="308"/>
      <c r="F22" s="34" t="s">
        <v>50</v>
      </c>
      <c r="G22" s="34" t="s">
        <v>61</v>
      </c>
      <c r="H22" s="33" t="s">
        <v>71</v>
      </c>
      <c r="I22" s="35" t="s">
        <v>243</v>
      </c>
      <c r="J22" s="217" t="s">
        <v>1447</v>
      </c>
      <c r="K22" s="305"/>
      <c r="L22" s="217" t="s">
        <v>1447</v>
      </c>
      <c r="M22" s="305"/>
      <c r="N22" s="239"/>
      <c r="O22" s="312"/>
    </row>
    <row r="23" spans="1:15" ht="12.75" x14ac:dyDescent="0.2">
      <c r="A23" s="306"/>
      <c r="B23" s="306"/>
      <c r="C23" s="307"/>
      <c r="D23" s="306"/>
      <c r="E23" s="308"/>
      <c r="F23" s="36" t="s">
        <v>129</v>
      </c>
      <c r="G23" s="36" t="s">
        <v>130</v>
      </c>
      <c r="H23" s="33" t="s">
        <v>71</v>
      </c>
      <c r="I23" s="35" t="s">
        <v>212</v>
      </c>
      <c r="J23" s="239"/>
      <c r="K23" s="305"/>
      <c r="L23" s="217" t="s">
        <v>1447</v>
      </c>
      <c r="M23" s="305"/>
      <c r="N23" s="217" t="s">
        <v>1447</v>
      </c>
      <c r="O23" s="312"/>
    </row>
    <row r="24" spans="1:15" ht="12.75" x14ac:dyDescent="0.2">
      <c r="A24" s="306"/>
      <c r="B24" s="306"/>
      <c r="C24" s="307"/>
      <c r="D24" s="306"/>
      <c r="E24" s="308"/>
      <c r="F24" s="36" t="s">
        <v>1444</v>
      </c>
      <c r="G24" s="36" t="s">
        <v>1445</v>
      </c>
      <c r="H24" s="33" t="s">
        <v>71</v>
      </c>
      <c r="I24" s="35" t="s">
        <v>1446</v>
      </c>
      <c r="J24" s="217" t="s">
        <v>1447</v>
      </c>
      <c r="K24" s="305"/>
      <c r="L24" s="239"/>
      <c r="M24" s="305"/>
      <c r="N24" s="239"/>
      <c r="O24" s="312"/>
    </row>
    <row r="25" spans="1:15" ht="12.75" x14ac:dyDescent="0.2">
      <c r="A25" s="306"/>
      <c r="B25" s="306"/>
      <c r="C25" s="307"/>
      <c r="D25" s="306"/>
      <c r="E25" s="308"/>
      <c r="F25" s="34" t="s">
        <v>128</v>
      </c>
      <c r="G25" s="34" t="s">
        <v>105</v>
      </c>
      <c r="H25" s="33" t="s">
        <v>71</v>
      </c>
      <c r="I25" s="35" t="s">
        <v>237</v>
      </c>
      <c r="J25" s="217" t="s">
        <v>1447</v>
      </c>
      <c r="K25" s="305"/>
      <c r="L25" s="239"/>
      <c r="M25" s="305"/>
      <c r="N25" s="239"/>
      <c r="O25" s="312"/>
    </row>
    <row r="26" spans="1:15" ht="12.75" x14ac:dyDescent="0.2">
      <c r="A26" s="306"/>
      <c r="B26" s="306"/>
      <c r="C26" s="307"/>
      <c r="D26" s="306"/>
      <c r="E26" s="308"/>
      <c r="F26" s="81" t="s">
        <v>139</v>
      </c>
      <c r="G26" s="81" t="s">
        <v>140</v>
      </c>
      <c r="H26" s="45" t="s">
        <v>71</v>
      </c>
      <c r="I26" s="46" t="s">
        <v>362</v>
      </c>
      <c r="J26" s="239"/>
      <c r="K26" s="305"/>
      <c r="L26" s="239"/>
      <c r="M26" s="305"/>
      <c r="N26" s="217" t="s">
        <v>1447</v>
      </c>
      <c r="O26" s="312"/>
    </row>
    <row r="27" spans="1:15" ht="12.75" x14ac:dyDescent="0.2">
      <c r="A27" s="306"/>
      <c r="B27" s="306"/>
      <c r="C27" s="307"/>
      <c r="D27" s="306"/>
      <c r="E27" s="308"/>
      <c r="F27" s="34" t="s">
        <v>82</v>
      </c>
      <c r="G27" s="34" t="s">
        <v>74</v>
      </c>
      <c r="H27" s="33" t="s">
        <v>71</v>
      </c>
      <c r="I27" s="35" t="s">
        <v>235</v>
      </c>
      <c r="J27" s="239"/>
      <c r="K27" s="305"/>
      <c r="L27" s="239"/>
      <c r="M27" s="305"/>
      <c r="N27" s="217" t="s">
        <v>1447</v>
      </c>
      <c r="O27" s="312"/>
    </row>
    <row r="28" spans="1:15" ht="12.75" x14ac:dyDescent="0.2">
      <c r="A28" s="306"/>
      <c r="B28" s="306"/>
      <c r="C28" s="307"/>
      <c r="D28" s="306"/>
      <c r="E28" s="308"/>
      <c r="F28" s="34" t="s">
        <v>50</v>
      </c>
      <c r="G28" s="34" t="s">
        <v>61</v>
      </c>
      <c r="H28" s="33" t="s">
        <v>71</v>
      </c>
      <c r="I28" s="35" t="s">
        <v>243</v>
      </c>
      <c r="J28" s="217" t="s">
        <v>1447</v>
      </c>
      <c r="K28" s="305"/>
      <c r="L28" s="239"/>
      <c r="M28" s="305"/>
      <c r="N28" s="239"/>
      <c r="O28" s="312"/>
    </row>
    <row r="29" spans="1:15" ht="12.75" x14ac:dyDescent="0.2">
      <c r="A29" s="306" t="s">
        <v>18</v>
      </c>
      <c r="B29" s="306" t="s">
        <v>5</v>
      </c>
      <c r="C29" s="307" t="s">
        <v>2</v>
      </c>
      <c r="D29" s="296" t="s">
        <v>1545</v>
      </c>
      <c r="E29" s="308" t="s">
        <v>1636</v>
      </c>
      <c r="F29" s="60" t="s">
        <v>122</v>
      </c>
      <c r="G29" s="60" t="s">
        <v>66</v>
      </c>
      <c r="H29" s="45" t="s">
        <v>25</v>
      </c>
      <c r="I29" s="46" t="s">
        <v>249</v>
      </c>
      <c r="J29" s="217" t="s">
        <v>1447</v>
      </c>
      <c r="K29" s="305">
        <v>2</v>
      </c>
      <c r="L29" s="217" t="s">
        <v>1447</v>
      </c>
      <c r="M29" s="305">
        <v>6</v>
      </c>
      <c r="N29" s="239"/>
      <c r="O29" s="312" t="s">
        <v>1175</v>
      </c>
    </row>
    <row r="30" spans="1:15" ht="12.75" x14ac:dyDescent="0.2">
      <c r="A30" s="306"/>
      <c r="B30" s="306"/>
      <c r="C30" s="307"/>
      <c r="D30" s="306"/>
      <c r="E30" s="308"/>
      <c r="F30" s="81" t="s">
        <v>73</v>
      </c>
      <c r="G30" s="81" t="s">
        <v>156</v>
      </c>
      <c r="H30" s="45" t="s">
        <v>25</v>
      </c>
      <c r="I30" s="46" t="s">
        <v>239</v>
      </c>
      <c r="J30" s="217" t="s">
        <v>1447</v>
      </c>
      <c r="K30" s="305"/>
      <c r="L30" s="217" t="s">
        <v>1447</v>
      </c>
      <c r="M30" s="305"/>
      <c r="N30" s="239"/>
      <c r="O30" s="312"/>
    </row>
    <row r="31" spans="1:15" ht="12.75" x14ac:dyDescent="0.2">
      <c r="A31" s="306"/>
      <c r="B31" s="306"/>
      <c r="C31" s="307"/>
      <c r="D31" s="306"/>
      <c r="E31" s="308"/>
      <c r="F31" s="81" t="s">
        <v>116</v>
      </c>
      <c r="G31" s="81" t="s">
        <v>104</v>
      </c>
      <c r="H31" s="45" t="s">
        <v>25</v>
      </c>
      <c r="I31" s="46" t="s">
        <v>358</v>
      </c>
      <c r="J31" s="217" t="s">
        <v>1447</v>
      </c>
      <c r="K31" s="305"/>
      <c r="L31" s="217" t="s">
        <v>1447</v>
      </c>
      <c r="M31" s="305"/>
      <c r="N31" s="239"/>
      <c r="O31" s="312"/>
    </row>
    <row r="32" spans="1:15" ht="12.75" x14ac:dyDescent="0.2">
      <c r="A32" s="306"/>
      <c r="B32" s="306"/>
      <c r="C32" s="307"/>
      <c r="D32" s="306"/>
      <c r="E32" s="308"/>
      <c r="F32" s="81" t="s">
        <v>1392</v>
      </c>
      <c r="G32" s="81" t="s">
        <v>1393</v>
      </c>
      <c r="H32" s="45" t="s">
        <v>25</v>
      </c>
      <c r="I32" s="46" t="s">
        <v>1394</v>
      </c>
      <c r="J32" s="217" t="s">
        <v>1447</v>
      </c>
      <c r="K32" s="305"/>
      <c r="L32" s="217" t="s">
        <v>1447</v>
      </c>
      <c r="M32" s="305"/>
      <c r="N32" s="239"/>
      <c r="O32" s="312"/>
    </row>
    <row r="33" spans="1:15" ht="12.75" x14ac:dyDescent="0.2">
      <c r="A33" s="306"/>
      <c r="B33" s="306"/>
      <c r="C33" s="307"/>
      <c r="D33" s="306"/>
      <c r="E33" s="308"/>
      <c r="F33" s="34" t="s">
        <v>1395</v>
      </c>
      <c r="G33" s="34" t="s">
        <v>693</v>
      </c>
      <c r="H33" s="33" t="s">
        <v>25</v>
      </c>
      <c r="I33" s="35" t="s">
        <v>1396</v>
      </c>
      <c r="J33" s="217" t="s">
        <v>1447</v>
      </c>
      <c r="K33" s="305"/>
      <c r="L33" s="238"/>
      <c r="M33" s="305"/>
      <c r="N33" s="239"/>
      <c r="O33" s="312"/>
    </row>
    <row r="34" spans="1:15" ht="12.75" x14ac:dyDescent="0.2">
      <c r="A34" s="306" t="s">
        <v>18</v>
      </c>
      <c r="B34" s="306" t="s">
        <v>5</v>
      </c>
      <c r="C34" s="307" t="s">
        <v>2</v>
      </c>
      <c r="D34" s="296" t="s">
        <v>1545</v>
      </c>
      <c r="E34" s="308" t="s">
        <v>1637</v>
      </c>
      <c r="F34" s="36" t="s">
        <v>203</v>
      </c>
      <c r="G34" s="36" t="s">
        <v>81</v>
      </c>
      <c r="H34" s="33" t="s">
        <v>54</v>
      </c>
      <c r="I34" s="35" t="s">
        <v>204</v>
      </c>
      <c r="J34" s="217" t="s">
        <v>1447</v>
      </c>
      <c r="K34" s="305">
        <v>7</v>
      </c>
      <c r="L34" s="217" t="s">
        <v>1447</v>
      </c>
      <c r="M34" s="305">
        <v>7</v>
      </c>
      <c r="N34" s="239"/>
      <c r="O34" s="312" t="s">
        <v>1183</v>
      </c>
    </row>
    <row r="35" spans="1:15" ht="12.75" x14ac:dyDescent="0.2">
      <c r="A35" s="306"/>
      <c r="B35" s="306"/>
      <c r="C35" s="307"/>
      <c r="D35" s="306"/>
      <c r="E35" s="308"/>
      <c r="F35" s="36" t="s">
        <v>280</v>
      </c>
      <c r="G35" s="36" t="s">
        <v>51</v>
      </c>
      <c r="H35" s="33" t="s">
        <v>54</v>
      </c>
      <c r="I35" s="35" t="s">
        <v>281</v>
      </c>
      <c r="J35" s="217" t="s">
        <v>1447</v>
      </c>
      <c r="K35" s="305"/>
      <c r="L35" s="239"/>
      <c r="M35" s="305"/>
      <c r="N35" s="239"/>
      <c r="O35" s="312"/>
    </row>
    <row r="36" spans="1:15" ht="12.75" x14ac:dyDescent="0.2">
      <c r="A36" s="306"/>
      <c r="B36" s="306"/>
      <c r="C36" s="307"/>
      <c r="D36" s="306"/>
      <c r="E36" s="308"/>
      <c r="F36" s="34" t="s">
        <v>892</v>
      </c>
      <c r="G36" s="34" t="s">
        <v>678</v>
      </c>
      <c r="H36" s="33" t="s">
        <v>54</v>
      </c>
      <c r="I36" s="35" t="s">
        <v>893</v>
      </c>
      <c r="J36" s="217" t="s">
        <v>1447</v>
      </c>
      <c r="K36" s="305"/>
      <c r="L36" s="239"/>
      <c r="M36" s="305"/>
      <c r="N36" s="239"/>
      <c r="O36" s="312"/>
    </row>
    <row r="37" spans="1:15" ht="12.75" x14ac:dyDescent="0.2">
      <c r="A37" s="306"/>
      <c r="B37" s="306"/>
      <c r="C37" s="307"/>
      <c r="D37" s="306"/>
      <c r="E37" s="308"/>
      <c r="F37" s="34" t="s">
        <v>245</v>
      </c>
      <c r="G37" s="34" t="s">
        <v>56</v>
      </c>
      <c r="H37" s="33" t="s">
        <v>54</v>
      </c>
      <c r="I37" s="35" t="s">
        <v>246</v>
      </c>
      <c r="J37" s="217" t="s">
        <v>1447</v>
      </c>
      <c r="K37" s="305"/>
      <c r="L37" s="217" t="s">
        <v>1447</v>
      </c>
      <c r="M37" s="305"/>
      <c r="N37" s="239"/>
      <c r="O37" s="312"/>
    </row>
    <row r="38" spans="1:15" ht="12.75" x14ac:dyDescent="0.2">
      <c r="A38" s="306"/>
      <c r="B38" s="306"/>
      <c r="C38" s="307"/>
      <c r="D38" s="306"/>
      <c r="E38" s="308"/>
      <c r="F38" s="34" t="s">
        <v>304</v>
      </c>
      <c r="G38" s="34" t="s">
        <v>69</v>
      </c>
      <c r="H38" s="33" t="s">
        <v>54</v>
      </c>
      <c r="I38" s="35" t="s">
        <v>305</v>
      </c>
      <c r="J38" s="217" t="s">
        <v>1447</v>
      </c>
      <c r="K38" s="305"/>
      <c r="L38" s="217" t="s">
        <v>1447</v>
      </c>
      <c r="M38" s="305"/>
      <c r="N38" s="239"/>
      <c r="O38" s="312"/>
    </row>
    <row r="39" spans="1:15" ht="12.75" x14ac:dyDescent="0.2">
      <c r="A39" s="306"/>
      <c r="B39" s="306"/>
      <c r="C39" s="307"/>
      <c r="D39" s="306"/>
      <c r="E39" s="308"/>
      <c r="F39" s="81" t="s">
        <v>1432</v>
      </c>
      <c r="G39" s="81" t="s">
        <v>1433</v>
      </c>
      <c r="H39" s="45" t="s">
        <v>54</v>
      </c>
      <c r="I39" s="46" t="s">
        <v>1434</v>
      </c>
      <c r="J39" s="217" t="s">
        <v>1447</v>
      </c>
      <c r="K39" s="305"/>
      <c r="L39" s="217" t="s">
        <v>1447</v>
      </c>
      <c r="M39" s="305"/>
      <c r="N39" s="239"/>
      <c r="O39" s="312"/>
    </row>
    <row r="40" spans="1:15" ht="12.75" x14ac:dyDescent="0.2">
      <c r="A40" s="306" t="s">
        <v>18</v>
      </c>
      <c r="B40" s="306" t="s">
        <v>5</v>
      </c>
      <c r="C40" s="307" t="s">
        <v>2</v>
      </c>
      <c r="D40" s="296" t="s">
        <v>1545</v>
      </c>
      <c r="E40" s="308" t="s">
        <v>1607</v>
      </c>
      <c r="F40" s="81" t="s">
        <v>240</v>
      </c>
      <c r="G40" s="81" t="s">
        <v>241</v>
      </c>
      <c r="H40" s="45" t="s">
        <v>39</v>
      </c>
      <c r="I40" s="46" t="s">
        <v>242</v>
      </c>
      <c r="J40" s="239"/>
      <c r="K40" s="305"/>
      <c r="L40" s="217" t="s">
        <v>1447</v>
      </c>
      <c r="M40" s="305">
        <v>2</v>
      </c>
      <c r="N40" s="212"/>
    </row>
    <row r="41" spans="1:15" ht="12.75" x14ac:dyDescent="0.2">
      <c r="A41" s="306"/>
      <c r="B41" s="306"/>
      <c r="C41" s="307"/>
      <c r="D41" s="306"/>
      <c r="E41" s="308"/>
      <c r="F41" s="60" t="s">
        <v>618</v>
      </c>
      <c r="G41" s="60" t="s">
        <v>144</v>
      </c>
      <c r="H41" s="45" t="s">
        <v>39</v>
      </c>
      <c r="I41" s="46" t="s">
        <v>617</v>
      </c>
      <c r="J41" s="239"/>
      <c r="K41" s="305"/>
      <c r="L41" s="217" t="s">
        <v>1447</v>
      </c>
      <c r="M41" s="305"/>
      <c r="N41" s="212"/>
    </row>
    <row r="42" spans="1:15" ht="12.75" x14ac:dyDescent="0.2">
      <c r="A42" s="306"/>
      <c r="B42" s="306"/>
      <c r="C42" s="307"/>
      <c r="D42" s="306"/>
      <c r="E42" s="308"/>
      <c r="F42" s="81" t="s">
        <v>85</v>
      </c>
      <c r="G42" s="81" t="s">
        <v>86</v>
      </c>
      <c r="H42" s="45" t="s">
        <v>39</v>
      </c>
      <c r="I42" s="46" t="s">
        <v>230</v>
      </c>
      <c r="J42" s="239"/>
      <c r="K42" s="305"/>
      <c r="L42" s="217" t="s">
        <v>1447</v>
      </c>
      <c r="M42" s="305"/>
      <c r="N42" s="212"/>
    </row>
    <row r="43" spans="1:15" ht="12.75" x14ac:dyDescent="0.2">
      <c r="A43" s="306"/>
      <c r="B43" s="306"/>
      <c r="C43" s="307"/>
      <c r="D43" s="306"/>
      <c r="E43" s="308"/>
      <c r="F43" s="60" t="s">
        <v>1408</v>
      </c>
      <c r="G43" s="60" t="s">
        <v>419</v>
      </c>
      <c r="H43" s="45" t="s">
        <v>42</v>
      </c>
      <c r="I43" s="46" t="s">
        <v>1409</v>
      </c>
      <c r="J43" s="239"/>
      <c r="K43" s="305"/>
      <c r="L43" s="217" t="s">
        <v>1447</v>
      </c>
      <c r="M43" s="305"/>
      <c r="N43" s="212"/>
    </row>
    <row r="44" spans="1:15" ht="12.75" x14ac:dyDescent="0.2">
      <c r="A44" s="306" t="s">
        <v>18</v>
      </c>
      <c r="B44" s="306" t="s">
        <v>5</v>
      </c>
      <c r="C44" s="307" t="s">
        <v>2</v>
      </c>
      <c r="D44" s="296" t="s">
        <v>1545</v>
      </c>
      <c r="E44" s="308" t="s">
        <v>1608</v>
      </c>
      <c r="F44" s="36" t="s">
        <v>507</v>
      </c>
      <c r="G44" s="36" t="s">
        <v>506</v>
      </c>
      <c r="H44" s="33" t="s">
        <v>99</v>
      </c>
      <c r="I44" s="35" t="s">
        <v>505</v>
      </c>
      <c r="J44" s="217" t="s">
        <v>1447</v>
      </c>
      <c r="K44" s="305">
        <v>6</v>
      </c>
      <c r="L44" s="239"/>
      <c r="M44" s="305"/>
      <c r="N44" s="212"/>
    </row>
    <row r="45" spans="1:15" ht="12.75" x14ac:dyDescent="0.2">
      <c r="A45" s="306"/>
      <c r="B45" s="306"/>
      <c r="C45" s="307"/>
      <c r="D45" s="306"/>
      <c r="E45" s="308"/>
      <c r="F45" s="34" t="s">
        <v>153</v>
      </c>
      <c r="G45" s="34" t="s">
        <v>154</v>
      </c>
      <c r="H45" s="33" t="s">
        <v>99</v>
      </c>
      <c r="I45" s="35" t="s">
        <v>234</v>
      </c>
      <c r="J45" s="217" t="s">
        <v>1447</v>
      </c>
      <c r="K45" s="305"/>
      <c r="L45" s="239"/>
      <c r="M45" s="305"/>
      <c r="N45" s="212"/>
    </row>
    <row r="46" spans="1:15" ht="12.75" x14ac:dyDescent="0.2">
      <c r="A46" s="306"/>
      <c r="B46" s="306"/>
      <c r="C46" s="307"/>
      <c r="D46" s="306"/>
      <c r="E46" s="308"/>
      <c r="F46" s="34" t="s">
        <v>55</v>
      </c>
      <c r="G46" s="34" t="s">
        <v>329</v>
      </c>
      <c r="H46" s="33" t="s">
        <v>99</v>
      </c>
      <c r="I46" s="35" t="s">
        <v>330</v>
      </c>
      <c r="J46" s="217" t="s">
        <v>1447</v>
      </c>
      <c r="K46" s="305"/>
      <c r="L46" s="239"/>
      <c r="M46" s="305"/>
      <c r="N46" s="212"/>
    </row>
    <row r="47" spans="1:15" ht="12.75" x14ac:dyDescent="0.2">
      <c r="A47" s="306"/>
      <c r="B47" s="306"/>
      <c r="C47" s="307"/>
      <c r="D47" s="306"/>
      <c r="E47" s="308"/>
      <c r="F47" s="34" t="s">
        <v>217</v>
      </c>
      <c r="G47" s="34" t="s">
        <v>23</v>
      </c>
      <c r="H47" s="33" t="s">
        <v>99</v>
      </c>
      <c r="I47" s="35" t="s">
        <v>218</v>
      </c>
      <c r="J47" s="217" t="s">
        <v>1447</v>
      </c>
      <c r="K47" s="305"/>
      <c r="L47" s="239"/>
      <c r="M47" s="305"/>
      <c r="N47" s="212"/>
    </row>
    <row r="48" spans="1:15" ht="12.75" x14ac:dyDescent="0.2">
      <c r="J48" s="352">
        <v>45336</v>
      </c>
      <c r="K48" s="352"/>
      <c r="L48" s="352">
        <v>45365</v>
      </c>
      <c r="M48" s="352"/>
      <c r="N48" s="246"/>
      <c r="O48" s="246">
        <v>45379</v>
      </c>
    </row>
    <row r="49" spans="1:15" ht="12.75" x14ac:dyDescent="0.2">
      <c r="A49" s="306" t="s">
        <v>18</v>
      </c>
      <c r="B49" s="306" t="s">
        <v>5</v>
      </c>
      <c r="C49" s="307" t="s">
        <v>2</v>
      </c>
      <c r="D49" s="296" t="s">
        <v>1546</v>
      </c>
      <c r="E49" s="309" t="s">
        <v>29</v>
      </c>
      <c r="F49" s="60" t="s">
        <v>251</v>
      </c>
      <c r="G49" s="60" t="s">
        <v>127</v>
      </c>
      <c r="H49" s="45" t="s">
        <v>75</v>
      </c>
      <c r="I49" s="46" t="s">
        <v>252</v>
      </c>
      <c r="J49" s="217" t="s">
        <v>1447</v>
      </c>
      <c r="K49" s="311">
        <v>1</v>
      </c>
      <c r="L49" s="217" t="s">
        <v>1447</v>
      </c>
      <c r="M49" s="304">
        <v>1</v>
      </c>
      <c r="N49" s="217" t="s">
        <v>1447</v>
      </c>
      <c r="O49" s="316" t="s">
        <v>1174</v>
      </c>
    </row>
    <row r="50" spans="1:15" ht="12.75" x14ac:dyDescent="0.2">
      <c r="A50" s="306"/>
      <c r="B50" s="306"/>
      <c r="C50" s="307"/>
      <c r="D50" s="296"/>
      <c r="E50" s="309"/>
      <c r="F50" s="81" t="s">
        <v>312</v>
      </c>
      <c r="G50" s="81" t="s">
        <v>63</v>
      </c>
      <c r="H50" s="45" t="s">
        <v>75</v>
      </c>
      <c r="I50" s="46" t="s">
        <v>313</v>
      </c>
      <c r="J50" s="217" t="s">
        <v>1447</v>
      </c>
      <c r="K50" s="311"/>
      <c r="L50" s="217" t="s">
        <v>1447</v>
      </c>
      <c r="M50" s="304"/>
      <c r="N50" s="217" t="s">
        <v>1447</v>
      </c>
      <c r="O50" s="316"/>
    </row>
    <row r="51" spans="1:15" ht="12.75" x14ac:dyDescent="0.2">
      <c r="A51" s="306"/>
      <c r="B51" s="306"/>
      <c r="C51" s="307"/>
      <c r="D51" s="296"/>
      <c r="E51" s="309"/>
      <c r="F51" s="81" t="s">
        <v>932</v>
      </c>
      <c r="G51" s="81" t="s">
        <v>58</v>
      </c>
      <c r="H51" s="45" t="s">
        <v>75</v>
      </c>
      <c r="I51" s="46" t="s">
        <v>225</v>
      </c>
      <c r="J51" s="217" t="s">
        <v>1447</v>
      </c>
      <c r="K51" s="311"/>
      <c r="L51" s="217" t="s">
        <v>1447</v>
      </c>
      <c r="M51" s="304"/>
      <c r="N51" s="217" t="s">
        <v>1447</v>
      </c>
      <c r="O51" s="316"/>
    </row>
    <row r="52" spans="1:15" ht="12.75" x14ac:dyDescent="0.2">
      <c r="A52" s="306"/>
      <c r="B52" s="306"/>
      <c r="C52" s="307"/>
      <c r="D52" s="296"/>
      <c r="E52" s="309"/>
      <c r="F52" s="81" t="s">
        <v>231</v>
      </c>
      <c r="G52" s="81" t="s">
        <v>232</v>
      </c>
      <c r="H52" s="45" t="s">
        <v>75</v>
      </c>
      <c r="I52" s="46" t="s">
        <v>233</v>
      </c>
      <c r="J52" s="217" t="s">
        <v>1447</v>
      </c>
      <c r="K52" s="311"/>
      <c r="L52" s="217" t="s">
        <v>1447</v>
      </c>
      <c r="M52" s="304"/>
      <c r="N52" s="217" t="s">
        <v>1447</v>
      </c>
      <c r="O52" s="316"/>
    </row>
    <row r="53" spans="1:15" ht="12.75" x14ac:dyDescent="0.2">
      <c r="A53" s="306" t="s">
        <v>18</v>
      </c>
      <c r="B53" s="306" t="s">
        <v>5</v>
      </c>
      <c r="C53" s="307" t="s">
        <v>2</v>
      </c>
      <c r="D53" s="296" t="s">
        <v>1546</v>
      </c>
      <c r="E53" s="308" t="s">
        <v>1632</v>
      </c>
      <c r="F53" s="34" t="s">
        <v>64</v>
      </c>
      <c r="G53" s="34" t="s">
        <v>28</v>
      </c>
      <c r="H53" s="33" t="s">
        <v>48</v>
      </c>
      <c r="I53" s="35" t="s">
        <v>340</v>
      </c>
      <c r="J53" s="217" t="s">
        <v>1447</v>
      </c>
      <c r="K53" s="311">
        <v>2</v>
      </c>
      <c r="L53" s="217" t="s">
        <v>1447</v>
      </c>
      <c r="M53" s="311">
        <v>4</v>
      </c>
      <c r="N53" s="217" t="s">
        <v>1447</v>
      </c>
      <c r="O53" s="314" t="s">
        <v>1176</v>
      </c>
    </row>
    <row r="54" spans="1:15" ht="12.75" x14ac:dyDescent="0.2">
      <c r="A54" s="306"/>
      <c r="B54" s="306"/>
      <c r="C54" s="307"/>
      <c r="D54" s="306"/>
      <c r="E54" s="308"/>
      <c r="F54" s="36" t="s">
        <v>269</v>
      </c>
      <c r="G54" s="36" t="s">
        <v>270</v>
      </c>
      <c r="H54" s="33" t="s">
        <v>48</v>
      </c>
      <c r="I54" s="35" t="s">
        <v>271</v>
      </c>
      <c r="J54" s="217" t="s">
        <v>1447</v>
      </c>
      <c r="K54" s="311"/>
      <c r="L54" s="217" t="s">
        <v>1447</v>
      </c>
      <c r="M54" s="311"/>
      <c r="N54" s="217" t="s">
        <v>1447</v>
      </c>
      <c r="O54" s="314"/>
    </row>
    <row r="55" spans="1:15" ht="12.75" x14ac:dyDescent="0.2">
      <c r="A55" s="306"/>
      <c r="B55" s="306"/>
      <c r="C55" s="307"/>
      <c r="D55" s="306"/>
      <c r="E55" s="308"/>
      <c r="F55" s="34" t="s">
        <v>65</v>
      </c>
      <c r="G55" s="34" t="s">
        <v>28</v>
      </c>
      <c r="H55" s="33" t="s">
        <v>48</v>
      </c>
      <c r="I55" s="35" t="s">
        <v>361</v>
      </c>
      <c r="J55" s="217" t="s">
        <v>1447</v>
      </c>
      <c r="K55" s="311"/>
      <c r="L55" s="240"/>
      <c r="M55" s="311"/>
      <c r="N55" s="217" t="s">
        <v>1447</v>
      </c>
      <c r="O55" s="314"/>
    </row>
    <row r="56" spans="1:15" ht="12.75" x14ac:dyDescent="0.2">
      <c r="A56" s="306"/>
      <c r="B56" s="306"/>
      <c r="C56" s="307"/>
      <c r="D56" s="306"/>
      <c r="E56" s="308"/>
      <c r="F56" s="34" t="s">
        <v>343</v>
      </c>
      <c r="G56" s="34" t="s">
        <v>104</v>
      </c>
      <c r="H56" s="33" t="s">
        <v>48</v>
      </c>
      <c r="I56" s="35" t="s">
        <v>344</v>
      </c>
      <c r="J56" s="217" t="s">
        <v>1447</v>
      </c>
      <c r="K56" s="311"/>
      <c r="L56" s="217" t="s">
        <v>1447</v>
      </c>
      <c r="M56" s="311"/>
      <c r="N56" s="217" t="s">
        <v>1447</v>
      </c>
      <c r="O56" s="314"/>
    </row>
    <row r="57" spans="1:15" ht="12.75" x14ac:dyDescent="0.2">
      <c r="A57" s="306"/>
      <c r="B57" s="306"/>
      <c r="C57" s="307"/>
      <c r="D57" s="306"/>
      <c r="E57" s="308"/>
      <c r="F57" s="34" t="s">
        <v>787</v>
      </c>
      <c r="G57" s="34" t="s">
        <v>788</v>
      </c>
      <c r="H57" s="33" t="s">
        <v>48</v>
      </c>
      <c r="I57" s="35" t="s">
        <v>789</v>
      </c>
      <c r="J57" s="217" t="s">
        <v>1447</v>
      </c>
      <c r="K57" s="311"/>
      <c r="L57" s="217" t="s">
        <v>1447</v>
      </c>
      <c r="M57" s="311"/>
      <c r="N57" s="217" t="s">
        <v>1447</v>
      </c>
      <c r="O57" s="314"/>
    </row>
    <row r="58" spans="1:15" ht="12.75" x14ac:dyDescent="0.2">
      <c r="A58" s="306"/>
      <c r="B58" s="306"/>
      <c r="C58" s="307"/>
      <c r="D58" s="306"/>
      <c r="E58" s="308"/>
      <c r="F58" s="60" t="s">
        <v>1551</v>
      </c>
      <c r="G58" s="60" t="s">
        <v>1552</v>
      </c>
      <c r="H58" s="45" t="s">
        <v>115</v>
      </c>
      <c r="I58" s="46" t="s">
        <v>1609</v>
      </c>
      <c r="J58" s="240"/>
      <c r="K58" s="311"/>
      <c r="L58" s="217" t="s">
        <v>1447</v>
      </c>
      <c r="M58" s="311"/>
      <c r="N58" s="240"/>
      <c r="O58" s="314"/>
    </row>
    <row r="59" spans="1:15" ht="12.75" x14ac:dyDescent="0.2">
      <c r="A59" s="306" t="s">
        <v>18</v>
      </c>
      <c r="B59" s="306" t="s">
        <v>5</v>
      </c>
      <c r="C59" s="307" t="s">
        <v>2</v>
      </c>
      <c r="D59" s="296" t="s">
        <v>1546</v>
      </c>
      <c r="E59" s="308" t="s">
        <v>1634</v>
      </c>
      <c r="F59" s="36" t="s">
        <v>164</v>
      </c>
      <c r="G59" s="36" t="s">
        <v>263</v>
      </c>
      <c r="H59" s="33" t="s">
        <v>38</v>
      </c>
      <c r="I59" s="35" t="s">
        <v>264</v>
      </c>
      <c r="J59" s="217" t="s">
        <v>1447</v>
      </c>
      <c r="K59" s="304">
        <v>5</v>
      </c>
      <c r="L59" s="217" t="s">
        <v>1447</v>
      </c>
      <c r="M59" s="304">
        <v>3</v>
      </c>
      <c r="N59" s="217" t="s">
        <v>1447</v>
      </c>
      <c r="O59" s="316" t="s">
        <v>1177</v>
      </c>
    </row>
    <row r="60" spans="1:15" ht="12.75" x14ac:dyDescent="0.2">
      <c r="A60" s="306"/>
      <c r="B60" s="306"/>
      <c r="C60" s="307"/>
      <c r="D60" s="296"/>
      <c r="E60" s="308"/>
      <c r="F60" s="34" t="s">
        <v>850</v>
      </c>
      <c r="G60" s="34" t="s">
        <v>851</v>
      </c>
      <c r="H60" s="33" t="s">
        <v>38</v>
      </c>
      <c r="I60" s="35" t="s">
        <v>852</v>
      </c>
      <c r="J60" s="217" t="s">
        <v>1447</v>
      </c>
      <c r="K60" s="304"/>
      <c r="L60" s="217" t="s">
        <v>1447</v>
      </c>
      <c r="M60" s="304"/>
      <c r="N60" s="217" t="s">
        <v>1447</v>
      </c>
      <c r="O60" s="316"/>
    </row>
    <row r="61" spans="1:15" ht="12.75" x14ac:dyDescent="0.2">
      <c r="A61" s="306"/>
      <c r="B61" s="306"/>
      <c r="C61" s="307"/>
      <c r="D61" s="296"/>
      <c r="E61" s="308"/>
      <c r="F61" s="34" t="s">
        <v>174</v>
      </c>
      <c r="G61" s="34" t="s">
        <v>131</v>
      </c>
      <c r="H61" s="33" t="s">
        <v>38</v>
      </c>
      <c r="I61" s="35" t="s">
        <v>366</v>
      </c>
      <c r="J61" s="217" t="s">
        <v>1447</v>
      </c>
      <c r="K61" s="304"/>
      <c r="L61" s="217" t="s">
        <v>1447</v>
      </c>
      <c r="M61" s="304"/>
      <c r="N61" s="217" t="s">
        <v>1447</v>
      </c>
      <c r="O61" s="316"/>
    </row>
    <row r="62" spans="1:15" ht="12.75" x14ac:dyDescent="0.2">
      <c r="A62" s="306"/>
      <c r="B62" s="306"/>
      <c r="C62" s="307"/>
      <c r="D62" s="296"/>
      <c r="E62" s="308"/>
      <c r="F62" s="34" t="s">
        <v>111</v>
      </c>
      <c r="G62" s="34" t="s">
        <v>112</v>
      </c>
      <c r="H62" s="33" t="s">
        <v>38</v>
      </c>
      <c r="I62" s="35" t="s">
        <v>351</v>
      </c>
      <c r="J62" s="217" t="s">
        <v>1447</v>
      </c>
      <c r="K62" s="304"/>
      <c r="L62" s="217" t="s">
        <v>1447</v>
      </c>
      <c r="M62" s="304"/>
      <c r="N62" s="217" t="s">
        <v>1447</v>
      </c>
      <c r="O62" s="316"/>
    </row>
    <row r="63" spans="1:15" ht="12.75" x14ac:dyDescent="0.2">
      <c r="A63" s="306" t="s">
        <v>18</v>
      </c>
      <c r="B63" s="306" t="s">
        <v>5</v>
      </c>
      <c r="C63" s="307" t="s">
        <v>2</v>
      </c>
      <c r="D63" s="296" t="s">
        <v>1546</v>
      </c>
      <c r="E63" s="308" t="s">
        <v>1635</v>
      </c>
      <c r="F63" s="34" t="s">
        <v>97</v>
      </c>
      <c r="G63" s="34" t="s">
        <v>98</v>
      </c>
      <c r="H63" s="33" t="s">
        <v>71</v>
      </c>
      <c r="I63" s="35" t="s">
        <v>292</v>
      </c>
      <c r="J63" s="217" t="s">
        <v>1447</v>
      </c>
      <c r="K63" s="311">
        <v>3</v>
      </c>
      <c r="L63" s="217" t="s">
        <v>1447</v>
      </c>
      <c r="M63" s="311">
        <v>2</v>
      </c>
      <c r="N63" s="217" t="s">
        <v>1447</v>
      </c>
      <c r="O63" s="314" t="s">
        <v>1175</v>
      </c>
    </row>
    <row r="64" spans="1:15" ht="12.75" x14ac:dyDescent="0.2">
      <c r="A64" s="306"/>
      <c r="B64" s="306"/>
      <c r="C64" s="307"/>
      <c r="D64" s="306"/>
      <c r="E64" s="308"/>
      <c r="F64" s="34" t="s">
        <v>109</v>
      </c>
      <c r="G64" s="34" t="s">
        <v>74</v>
      </c>
      <c r="H64" s="33" t="s">
        <v>71</v>
      </c>
      <c r="I64" s="35" t="s">
        <v>336</v>
      </c>
      <c r="J64" s="217" t="s">
        <v>1447</v>
      </c>
      <c r="K64" s="311"/>
      <c r="L64" s="241"/>
      <c r="M64" s="311"/>
      <c r="N64" s="240"/>
      <c r="O64" s="314"/>
    </row>
    <row r="65" spans="1:15" ht="12.75" x14ac:dyDescent="0.2">
      <c r="A65" s="306"/>
      <c r="B65" s="306"/>
      <c r="C65" s="307"/>
      <c r="D65" s="306"/>
      <c r="E65" s="308"/>
      <c r="F65" s="36" t="s">
        <v>77</v>
      </c>
      <c r="G65" s="36" t="s">
        <v>43</v>
      </c>
      <c r="H65" s="33" t="s">
        <v>71</v>
      </c>
      <c r="I65" s="35" t="s">
        <v>265</v>
      </c>
      <c r="J65" s="217" t="s">
        <v>1447</v>
      </c>
      <c r="K65" s="311"/>
      <c r="L65" s="241"/>
      <c r="M65" s="311"/>
      <c r="N65" s="240"/>
      <c r="O65" s="314"/>
    </row>
    <row r="66" spans="1:15" ht="12.75" x14ac:dyDescent="0.2">
      <c r="A66" s="306"/>
      <c r="B66" s="306"/>
      <c r="C66" s="307"/>
      <c r="D66" s="306"/>
      <c r="E66" s="308"/>
      <c r="F66" s="36" t="s">
        <v>120</v>
      </c>
      <c r="G66" s="36" t="s">
        <v>121</v>
      </c>
      <c r="H66" s="33" t="s">
        <v>71</v>
      </c>
      <c r="I66" s="35" t="s">
        <v>191</v>
      </c>
      <c r="J66" s="217" t="s">
        <v>1447</v>
      </c>
      <c r="K66" s="311"/>
      <c r="L66" s="241"/>
      <c r="M66" s="311"/>
      <c r="N66" s="217" t="s">
        <v>1447</v>
      </c>
      <c r="O66" s="314"/>
    </row>
    <row r="67" spans="1:15" ht="12.75" x14ac:dyDescent="0.2">
      <c r="A67" s="306"/>
      <c r="B67" s="306"/>
      <c r="C67" s="307"/>
      <c r="D67" s="306"/>
      <c r="E67" s="308"/>
      <c r="F67" s="34" t="s">
        <v>139</v>
      </c>
      <c r="G67" s="34" t="s">
        <v>140</v>
      </c>
      <c r="H67" s="33" t="s">
        <v>71</v>
      </c>
      <c r="I67" s="35" t="s">
        <v>362</v>
      </c>
      <c r="J67" s="217" t="s">
        <v>1447</v>
      </c>
      <c r="K67" s="311"/>
      <c r="L67" s="241"/>
      <c r="M67" s="311"/>
      <c r="N67" s="240"/>
      <c r="O67" s="314"/>
    </row>
    <row r="68" spans="1:15" ht="12.75" x14ac:dyDescent="0.2">
      <c r="A68" s="306"/>
      <c r="B68" s="306"/>
      <c r="C68" s="307"/>
      <c r="D68" s="306"/>
      <c r="E68" s="308"/>
      <c r="F68" s="36" t="s">
        <v>148</v>
      </c>
      <c r="G68" s="36" t="s">
        <v>149</v>
      </c>
      <c r="H68" s="33" t="s">
        <v>71</v>
      </c>
      <c r="I68" s="35" t="s">
        <v>205</v>
      </c>
      <c r="J68" s="240"/>
      <c r="K68" s="311"/>
      <c r="L68" s="217" t="s">
        <v>1447</v>
      </c>
      <c r="M68" s="311"/>
      <c r="N68" s="217" t="s">
        <v>1447</v>
      </c>
      <c r="O68" s="314"/>
    </row>
    <row r="69" spans="1:15" ht="12.75" x14ac:dyDescent="0.2">
      <c r="A69" s="306"/>
      <c r="B69" s="306"/>
      <c r="C69" s="307"/>
      <c r="D69" s="306"/>
      <c r="E69" s="308"/>
      <c r="F69" s="34" t="s">
        <v>176</v>
      </c>
      <c r="G69" s="34" t="s">
        <v>24</v>
      </c>
      <c r="H69" s="33" t="s">
        <v>71</v>
      </c>
      <c r="I69" s="35" t="s">
        <v>294</v>
      </c>
      <c r="J69" s="240"/>
      <c r="K69" s="311"/>
      <c r="L69" s="240"/>
      <c r="M69" s="311"/>
      <c r="N69" s="217" t="s">
        <v>1447</v>
      </c>
      <c r="O69" s="314"/>
    </row>
    <row r="70" spans="1:15" ht="12.75" x14ac:dyDescent="0.2">
      <c r="A70" s="306"/>
      <c r="B70" s="306"/>
      <c r="C70" s="307"/>
      <c r="D70" s="306"/>
      <c r="E70" s="308"/>
      <c r="F70" s="81" t="s">
        <v>106</v>
      </c>
      <c r="G70" s="81" t="s">
        <v>107</v>
      </c>
      <c r="H70" s="33" t="s">
        <v>71</v>
      </c>
      <c r="I70" s="46" t="s">
        <v>314</v>
      </c>
      <c r="J70" s="240"/>
      <c r="K70" s="311"/>
      <c r="L70" s="217" t="s">
        <v>1447</v>
      </c>
      <c r="M70" s="311"/>
      <c r="N70" s="240"/>
      <c r="O70" s="314"/>
    </row>
    <row r="71" spans="1:15" ht="12.75" x14ac:dyDescent="0.2">
      <c r="A71" s="306"/>
      <c r="B71" s="306"/>
      <c r="C71" s="307"/>
      <c r="D71" s="306"/>
      <c r="E71" s="308"/>
      <c r="F71" s="81" t="s">
        <v>120</v>
      </c>
      <c r="G71" s="81" t="s">
        <v>121</v>
      </c>
      <c r="H71" s="33" t="s">
        <v>71</v>
      </c>
      <c r="I71" s="46" t="s">
        <v>191</v>
      </c>
      <c r="J71" s="240"/>
      <c r="K71" s="311"/>
      <c r="L71" s="217" t="s">
        <v>1447</v>
      </c>
      <c r="M71" s="311"/>
      <c r="N71" s="240"/>
      <c r="O71" s="314"/>
    </row>
    <row r="72" spans="1:15" ht="12.75" x14ac:dyDescent="0.2">
      <c r="A72" s="306" t="s">
        <v>18</v>
      </c>
      <c r="B72" s="306" t="s">
        <v>5</v>
      </c>
      <c r="C72" s="307" t="s">
        <v>2</v>
      </c>
      <c r="D72" s="296" t="s">
        <v>1546</v>
      </c>
      <c r="E72" s="308" t="s">
        <v>1636</v>
      </c>
      <c r="F72" s="36" t="s">
        <v>428</v>
      </c>
      <c r="G72" s="36" t="s">
        <v>427</v>
      </c>
      <c r="H72" s="33" t="s">
        <v>71</v>
      </c>
      <c r="I72" s="35" t="s">
        <v>426</v>
      </c>
      <c r="J72" s="217" t="s">
        <v>1447</v>
      </c>
      <c r="K72" s="311">
        <v>8</v>
      </c>
      <c r="L72" s="217" t="s">
        <v>1447</v>
      </c>
      <c r="M72" s="311">
        <v>6</v>
      </c>
      <c r="N72" s="217" t="s">
        <v>1447</v>
      </c>
      <c r="O72" s="314" t="s">
        <v>1180</v>
      </c>
    </row>
    <row r="73" spans="1:15" ht="12.75" x14ac:dyDescent="0.2">
      <c r="A73" s="306"/>
      <c r="B73" s="306"/>
      <c r="C73" s="307"/>
      <c r="D73" s="306"/>
      <c r="E73" s="308"/>
      <c r="F73" s="34" t="s">
        <v>67</v>
      </c>
      <c r="G73" s="34" t="s">
        <v>96</v>
      </c>
      <c r="H73" s="33" t="s">
        <v>71</v>
      </c>
      <c r="I73" s="35" t="s">
        <v>324</v>
      </c>
      <c r="J73" s="217" t="s">
        <v>1447</v>
      </c>
      <c r="K73" s="311"/>
      <c r="L73" s="217" t="s">
        <v>1447</v>
      </c>
      <c r="M73" s="311"/>
      <c r="N73" s="217" t="s">
        <v>1447</v>
      </c>
      <c r="O73" s="314"/>
    </row>
    <row r="74" spans="1:15" ht="12.75" x14ac:dyDescent="0.2">
      <c r="A74" s="306"/>
      <c r="B74" s="306"/>
      <c r="C74" s="307"/>
      <c r="D74" s="306"/>
      <c r="E74" s="308"/>
      <c r="F74" s="34" t="s">
        <v>132</v>
      </c>
      <c r="G74" s="34" t="s">
        <v>133</v>
      </c>
      <c r="H74" s="33" t="s">
        <v>71</v>
      </c>
      <c r="I74" s="35" t="s">
        <v>295</v>
      </c>
      <c r="J74" s="217" t="s">
        <v>1447</v>
      </c>
      <c r="K74" s="311"/>
      <c r="L74" s="217" t="s">
        <v>1447</v>
      </c>
      <c r="M74" s="311"/>
      <c r="N74" s="217" t="s">
        <v>1447</v>
      </c>
      <c r="O74" s="314"/>
    </row>
    <row r="75" spans="1:15" ht="12.75" x14ac:dyDescent="0.2">
      <c r="A75" s="306"/>
      <c r="B75" s="306"/>
      <c r="C75" s="307"/>
      <c r="D75" s="306"/>
      <c r="E75" s="308"/>
      <c r="F75" s="34" t="s">
        <v>134</v>
      </c>
      <c r="G75" s="34" t="s">
        <v>135</v>
      </c>
      <c r="H75" s="33" t="s">
        <v>71</v>
      </c>
      <c r="I75" s="35" t="s">
        <v>296</v>
      </c>
      <c r="J75" s="217" t="s">
        <v>1447</v>
      </c>
      <c r="K75" s="311"/>
      <c r="L75" s="240"/>
      <c r="M75" s="311"/>
      <c r="N75" s="217" t="s">
        <v>1447</v>
      </c>
      <c r="O75" s="314"/>
    </row>
    <row r="76" spans="1:15" ht="12.75" x14ac:dyDescent="0.2">
      <c r="A76" s="306"/>
      <c r="B76" s="306"/>
      <c r="C76" s="307"/>
      <c r="D76" s="306"/>
      <c r="E76" s="308"/>
      <c r="F76" s="36" t="s">
        <v>52</v>
      </c>
      <c r="G76" s="36" t="s">
        <v>87</v>
      </c>
      <c r="H76" s="33" t="s">
        <v>71</v>
      </c>
      <c r="I76" s="35" t="s">
        <v>253</v>
      </c>
      <c r="J76" s="217" t="s">
        <v>1447</v>
      </c>
      <c r="K76" s="311"/>
      <c r="L76" s="217" t="s">
        <v>1447</v>
      </c>
      <c r="M76" s="311"/>
      <c r="N76" s="217" t="s">
        <v>1447</v>
      </c>
      <c r="O76" s="314"/>
    </row>
    <row r="77" spans="1:15" ht="12.75" x14ac:dyDescent="0.2">
      <c r="A77" s="306" t="s">
        <v>18</v>
      </c>
      <c r="B77" s="306" t="s">
        <v>5</v>
      </c>
      <c r="C77" s="307" t="s">
        <v>2</v>
      </c>
      <c r="D77" s="296" t="s">
        <v>1546</v>
      </c>
      <c r="E77" s="346" t="s">
        <v>1637</v>
      </c>
      <c r="F77" s="36" t="s">
        <v>266</v>
      </c>
      <c r="G77" s="36" t="s">
        <v>144</v>
      </c>
      <c r="H77" s="33" t="s">
        <v>99</v>
      </c>
      <c r="I77" s="35" t="s">
        <v>267</v>
      </c>
      <c r="J77" s="217" t="s">
        <v>1447</v>
      </c>
      <c r="K77" s="305">
        <v>10</v>
      </c>
      <c r="L77" s="217" t="s">
        <v>1447</v>
      </c>
      <c r="M77" s="305">
        <v>5</v>
      </c>
      <c r="N77" s="217" t="s">
        <v>1447</v>
      </c>
      <c r="O77" s="312" t="s">
        <v>1178</v>
      </c>
    </row>
    <row r="78" spans="1:15" ht="12.75" x14ac:dyDescent="0.2">
      <c r="A78" s="306"/>
      <c r="B78" s="306"/>
      <c r="C78" s="307"/>
      <c r="D78" s="306"/>
      <c r="E78" s="346"/>
      <c r="F78" s="34" t="s">
        <v>1435</v>
      </c>
      <c r="G78" s="34" t="s">
        <v>949</v>
      </c>
      <c r="H78" s="33" t="s">
        <v>99</v>
      </c>
      <c r="I78" s="35" t="s">
        <v>1436</v>
      </c>
      <c r="J78" s="217" t="s">
        <v>1447</v>
      </c>
      <c r="K78" s="305"/>
      <c r="L78" s="240"/>
      <c r="M78" s="305"/>
      <c r="N78" s="240"/>
      <c r="O78" s="312"/>
    </row>
    <row r="79" spans="1:15" ht="12.75" x14ac:dyDescent="0.2">
      <c r="A79" s="306"/>
      <c r="B79" s="306"/>
      <c r="C79" s="307"/>
      <c r="D79" s="306"/>
      <c r="E79" s="346"/>
      <c r="F79" s="34" t="s">
        <v>901</v>
      </c>
      <c r="G79" s="34" t="s">
        <v>902</v>
      </c>
      <c r="H79" s="33" t="s">
        <v>99</v>
      </c>
      <c r="I79" s="35" t="s">
        <v>903</v>
      </c>
      <c r="J79" s="217" t="s">
        <v>1447</v>
      </c>
      <c r="K79" s="305"/>
      <c r="L79" s="240"/>
      <c r="M79" s="305"/>
      <c r="N79" s="240"/>
      <c r="O79" s="312"/>
    </row>
    <row r="80" spans="1:15" ht="12.75" x14ac:dyDescent="0.2">
      <c r="A80" s="306"/>
      <c r="B80" s="306"/>
      <c r="C80" s="307"/>
      <c r="D80" s="306"/>
      <c r="E80" s="346"/>
      <c r="F80" s="34" t="s">
        <v>914</v>
      </c>
      <c r="G80" s="34" t="s">
        <v>915</v>
      </c>
      <c r="H80" s="33" t="s">
        <v>99</v>
      </c>
      <c r="I80" s="35" t="s">
        <v>916</v>
      </c>
      <c r="J80" s="217" t="s">
        <v>1447</v>
      </c>
      <c r="K80" s="305"/>
      <c r="L80" s="217" t="s">
        <v>1447</v>
      </c>
      <c r="M80" s="305"/>
      <c r="N80" s="217" t="s">
        <v>1447</v>
      </c>
      <c r="O80" s="312"/>
    </row>
    <row r="81" spans="1:15" ht="12.75" x14ac:dyDescent="0.2">
      <c r="A81" s="306"/>
      <c r="B81" s="306"/>
      <c r="C81" s="307"/>
      <c r="D81" s="306"/>
      <c r="E81" s="346"/>
      <c r="F81" s="36" t="s">
        <v>142</v>
      </c>
      <c r="G81" s="36" t="s">
        <v>93</v>
      </c>
      <c r="H81" s="33" t="s">
        <v>99</v>
      </c>
      <c r="I81" s="35" t="s">
        <v>273</v>
      </c>
      <c r="J81" s="217" t="s">
        <v>1447</v>
      </c>
      <c r="K81" s="305"/>
      <c r="L81" s="240"/>
      <c r="M81" s="305"/>
      <c r="N81" s="240"/>
      <c r="O81" s="312"/>
    </row>
    <row r="82" spans="1:15" ht="12.75" x14ac:dyDescent="0.2">
      <c r="A82" s="306"/>
      <c r="B82" s="306"/>
      <c r="C82" s="307"/>
      <c r="D82" s="306"/>
      <c r="E82" s="346"/>
      <c r="F82" s="36" t="s">
        <v>507</v>
      </c>
      <c r="G82" s="36" t="s">
        <v>506</v>
      </c>
      <c r="H82" s="33" t="s">
        <v>99</v>
      </c>
      <c r="I82" s="35" t="s">
        <v>505</v>
      </c>
      <c r="J82" s="240"/>
      <c r="K82" s="305"/>
      <c r="L82" s="217" t="s">
        <v>1447</v>
      </c>
      <c r="M82" s="305"/>
      <c r="N82" s="240"/>
      <c r="O82" s="312"/>
    </row>
    <row r="83" spans="1:15" ht="12.75" x14ac:dyDescent="0.2">
      <c r="A83" s="306"/>
      <c r="B83" s="306"/>
      <c r="C83" s="307"/>
      <c r="D83" s="306"/>
      <c r="E83" s="346"/>
      <c r="F83" s="34" t="s">
        <v>331</v>
      </c>
      <c r="G83" s="34" t="s">
        <v>137</v>
      </c>
      <c r="H83" s="33" t="s">
        <v>99</v>
      </c>
      <c r="I83" s="35" t="s">
        <v>332</v>
      </c>
      <c r="J83" s="240"/>
      <c r="K83" s="305"/>
      <c r="L83" s="240"/>
      <c r="M83" s="305"/>
      <c r="N83" s="217" t="s">
        <v>1447</v>
      </c>
      <c r="O83" s="312"/>
    </row>
    <row r="84" spans="1:15" ht="12.75" x14ac:dyDescent="0.2">
      <c r="A84" s="306"/>
      <c r="B84" s="306"/>
      <c r="C84" s="307"/>
      <c r="D84" s="306"/>
      <c r="E84" s="346"/>
      <c r="F84" s="34" t="s">
        <v>926</v>
      </c>
      <c r="G84" s="34" t="s">
        <v>927</v>
      </c>
      <c r="H84" s="33" t="s">
        <v>99</v>
      </c>
      <c r="I84" s="35" t="s">
        <v>928</v>
      </c>
      <c r="J84" s="240"/>
      <c r="K84" s="305"/>
      <c r="L84" s="240"/>
      <c r="M84" s="305"/>
      <c r="N84" s="217" t="s">
        <v>1447</v>
      </c>
      <c r="O84" s="312"/>
    </row>
    <row r="85" spans="1:15" ht="12.75" x14ac:dyDescent="0.2">
      <c r="A85" s="306"/>
      <c r="B85" s="306"/>
      <c r="C85" s="307"/>
      <c r="D85" s="306"/>
      <c r="E85" s="346"/>
      <c r="F85" s="34" t="s">
        <v>55</v>
      </c>
      <c r="G85" s="34" t="s">
        <v>329</v>
      </c>
      <c r="H85" s="33" t="s">
        <v>99</v>
      </c>
      <c r="I85" s="35" t="s">
        <v>330</v>
      </c>
      <c r="J85" s="240"/>
      <c r="K85" s="305"/>
      <c r="L85" s="217" t="s">
        <v>1447</v>
      </c>
      <c r="M85" s="305"/>
      <c r="N85" s="217" t="s">
        <v>1447</v>
      </c>
      <c r="O85" s="312"/>
    </row>
    <row r="86" spans="1:15" ht="12.75" x14ac:dyDescent="0.2">
      <c r="A86" s="306" t="s">
        <v>18</v>
      </c>
      <c r="B86" s="306" t="s">
        <v>5</v>
      </c>
      <c r="C86" s="307" t="s">
        <v>2</v>
      </c>
      <c r="D86" s="296" t="s">
        <v>1546</v>
      </c>
      <c r="E86" s="308" t="s">
        <v>1607</v>
      </c>
      <c r="F86" s="34" t="s">
        <v>1135</v>
      </c>
      <c r="G86" s="34" t="s">
        <v>854</v>
      </c>
      <c r="H86" s="33" t="s">
        <v>40</v>
      </c>
      <c r="I86" s="35" t="s">
        <v>1136</v>
      </c>
      <c r="J86" s="217" t="s">
        <v>1447</v>
      </c>
      <c r="K86" s="311">
        <v>6</v>
      </c>
      <c r="L86" s="217" t="s">
        <v>1447</v>
      </c>
      <c r="M86" s="304">
        <v>7</v>
      </c>
      <c r="N86" s="217" t="s">
        <v>1447</v>
      </c>
      <c r="O86" s="316" t="s">
        <v>1179</v>
      </c>
    </row>
    <row r="87" spans="1:15" ht="12.75" x14ac:dyDescent="0.2">
      <c r="A87" s="306"/>
      <c r="B87" s="306"/>
      <c r="C87" s="307"/>
      <c r="D87" s="296"/>
      <c r="E87" s="308"/>
      <c r="F87" s="34" t="s">
        <v>227</v>
      </c>
      <c r="G87" s="34" t="s">
        <v>52</v>
      </c>
      <c r="H87" s="33" t="s">
        <v>40</v>
      </c>
      <c r="I87" s="35" t="s">
        <v>228</v>
      </c>
      <c r="J87" s="217" t="s">
        <v>1447</v>
      </c>
      <c r="K87" s="311"/>
      <c r="L87" s="217" t="s">
        <v>1447</v>
      </c>
      <c r="M87" s="304"/>
      <c r="N87" s="217" t="s">
        <v>1447</v>
      </c>
      <c r="O87" s="316"/>
    </row>
    <row r="88" spans="1:15" ht="12.75" x14ac:dyDescent="0.2">
      <c r="A88" s="306"/>
      <c r="B88" s="306"/>
      <c r="C88" s="307"/>
      <c r="D88" s="296"/>
      <c r="E88" s="308"/>
      <c r="F88" s="36" t="s">
        <v>1460</v>
      </c>
      <c r="G88" s="36" t="s">
        <v>1459</v>
      </c>
      <c r="H88" s="33" t="s">
        <v>635</v>
      </c>
      <c r="I88" s="35" t="s">
        <v>1458</v>
      </c>
      <c r="J88" s="217" t="s">
        <v>1447</v>
      </c>
      <c r="K88" s="311"/>
      <c r="L88" s="217" t="s">
        <v>1447</v>
      </c>
      <c r="M88" s="304"/>
      <c r="N88" s="217" t="s">
        <v>1447</v>
      </c>
      <c r="O88" s="316"/>
    </row>
    <row r="89" spans="1:15" ht="12.75" x14ac:dyDescent="0.2">
      <c r="A89" s="306" t="s">
        <v>18</v>
      </c>
      <c r="B89" s="306" t="s">
        <v>5</v>
      </c>
      <c r="C89" s="307" t="s">
        <v>2</v>
      </c>
      <c r="D89" s="296" t="s">
        <v>1546</v>
      </c>
      <c r="E89" s="308" t="s">
        <v>1608</v>
      </c>
      <c r="F89" s="36" t="s">
        <v>277</v>
      </c>
      <c r="G89" s="36" t="s">
        <v>278</v>
      </c>
      <c r="H89" s="33" t="s">
        <v>25</v>
      </c>
      <c r="I89" s="35" t="s">
        <v>279</v>
      </c>
      <c r="J89" s="217" t="s">
        <v>1447</v>
      </c>
      <c r="K89" s="311">
        <v>7</v>
      </c>
      <c r="L89" s="240"/>
      <c r="M89" s="304">
        <v>17</v>
      </c>
      <c r="N89" s="217" t="s">
        <v>1447</v>
      </c>
      <c r="O89" s="316" t="s">
        <v>1181</v>
      </c>
    </row>
    <row r="90" spans="1:15" ht="12.75" x14ac:dyDescent="0.2">
      <c r="A90" s="306"/>
      <c r="B90" s="306"/>
      <c r="C90" s="307"/>
      <c r="D90" s="296"/>
      <c r="E90" s="308"/>
      <c r="F90" s="34" t="s">
        <v>346</v>
      </c>
      <c r="G90" s="34" t="s">
        <v>61</v>
      </c>
      <c r="H90" s="33" t="s">
        <v>25</v>
      </c>
      <c r="I90" s="35" t="s">
        <v>347</v>
      </c>
      <c r="J90" s="217" t="s">
        <v>1447</v>
      </c>
      <c r="K90" s="311"/>
      <c r="L90" s="217" t="s">
        <v>1447</v>
      </c>
      <c r="M90" s="304"/>
      <c r="N90" s="217" t="s">
        <v>1447</v>
      </c>
      <c r="O90" s="316"/>
    </row>
    <row r="91" spans="1:15" ht="12.75" x14ac:dyDescent="0.2">
      <c r="A91" s="306"/>
      <c r="B91" s="306"/>
      <c r="C91" s="307"/>
      <c r="D91" s="296"/>
      <c r="E91" s="308"/>
      <c r="F91" s="34" t="s">
        <v>289</v>
      </c>
      <c r="G91" s="34" t="s">
        <v>290</v>
      </c>
      <c r="H91" s="33" t="s">
        <v>25</v>
      </c>
      <c r="I91" s="35" t="s">
        <v>291</v>
      </c>
      <c r="J91" s="217" t="s">
        <v>1447</v>
      </c>
      <c r="K91" s="311"/>
      <c r="L91" s="217" t="s">
        <v>1447</v>
      </c>
      <c r="M91" s="304"/>
      <c r="N91" s="217" t="s">
        <v>1447</v>
      </c>
      <c r="O91" s="316"/>
    </row>
    <row r="92" spans="1:15" ht="12.75" x14ac:dyDescent="0.2">
      <c r="A92" s="306"/>
      <c r="B92" s="306"/>
      <c r="C92" s="307"/>
      <c r="D92" s="296"/>
      <c r="E92" s="308"/>
      <c r="F92" s="36" t="s">
        <v>341</v>
      </c>
      <c r="G92" s="36" t="s">
        <v>170</v>
      </c>
      <c r="H92" s="33" t="s">
        <v>25</v>
      </c>
      <c r="I92" s="35" t="s">
        <v>342</v>
      </c>
      <c r="J92" s="217" t="s">
        <v>1447</v>
      </c>
      <c r="K92" s="311"/>
      <c r="L92" s="240"/>
      <c r="M92" s="304"/>
      <c r="N92" s="217" t="s">
        <v>1447</v>
      </c>
      <c r="O92" s="316"/>
    </row>
    <row r="93" spans="1:15" ht="12.75" x14ac:dyDescent="0.2">
      <c r="A93" s="306"/>
      <c r="B93" s="306"/>
      <c r="C93" s="307"/>
      <c r="D93" s="296"/>
      <c r="E93" s="308"/>
      <c r="F93" s="81" t="s">
        <v>1006</v>
      </c>
      <c r="G93" s="81" t="s">
        <v>946</v>
      </c>
      <c r="H93" s="33" t="s">
        <v>25</v>
      </c>
      <c r="I93" s="46" t="s">
        <v>1007</v>
      </c>
      <c r="J93" s="240"/>
      <c r="K93" s="311"/>
      <c r="L93" s="217" t="s">
        <v>1447</v>
      </c>
      <c r="M93" s="304"/>
      <c r="N93" s="240"/>
      <c r="O93" s="316"/>
    </row>
    <row r="94" spans="1:15" ht="12.75" x14ac:dyDescent="0.2">
      <c r="A94" s="306"/>
      <c r="B94" s="306"/>
      <c r="C94" s="307"/>
      <c r="D94" s="296"/>
      <c r="E94" s="308"/>
      <c r="F94" s="60" t="s">
        <v>302</v>
      </c>
      <c r="G94" s="60" t="s">
        <v>261</v>
      </c>
      <c r="H94" s="33" t="s">
        <v>25</v>
      </c>
      <c r="I94" s="46" t="s">
        <v>472</v>
      </c>
      <c r="J94" s="240"/>
      <c r="K94" s="311"/>
      <c r="L94" s="217" t="s">
        <v>1447</v>
      </c>
      <c r="M94" s="304"/>
      <c r="N94" s="240"/>
      <c r="O94" s="316"/>
    </row>
    <row r="95" spans="1:15" ht="12.75" x14ac:dyDescent="0.2">
      <c r="A95" s="306" t="s">
        <v>18</v>
      </c>
      <c r="B95" s="306" t="s">
        <v>5</v>
      </c>
      <c r="C95" s="307" t="s">
        <v>2</v>
      </c>
      <c r="D95" s="296" t="s">
        <v>1546</v>
      </c>
      <c r="E95" s="308" t="s">
        <v>1638</v>
      </c>
      <c r="F95" s="34" t="s">
        <v>348</v>
      </c>
      <c r="G95" s="34" t="s">
        <v>160</v>
      </c>
      <c r="H95" s="33" t="s">
        <v>39</v>
      </c>
      <c r="I95" s="35" t="s">
        <v>349</v>
      </c>
      <c r="J95" s="217" t="s">
        <v>1447</v>
      </c>
      <c r="K95" s="311">
        <v>9</v>
      </c>
      <c r="L95" s="217" t="s">
        <v>1447</v>
      </c>
      <c r="M95" s="304">
        <v>9</v>
      </c>
      <c r="N95" s="240"/>
      <c r="O95" s="316" t="s">
        <v>1182</v>
      </c>
    </row>
    <row r="96" spans="1:15" ht="12.75" x14ac:dyDescent="0.2">
      <c r="A96" s="306"/>
      <c r="B96" s="306"/>
      <c r="C96" s="307"/>
      <c r="D96" s="296"/>
      <c r="E96" s="308"/>
      <c r="F96" s="36" t="s">
        <v>645</v>
      </c>
      <c r="G96" s="36" t="s">
        <v>644</v>
      </c>
      <c r="H96" s="33" t="s">
        <v>635</v>
      </c>
      <c r="I96" s="35" t="s">
        <v>643</v>
      </c>
      <c r="J96" s="217" t="s">
        <v>1447</v>
      </c>
      <c r="K96" s="311"/>
      <c r="L96" s="217" t="s">
        <v>1447</v>
      </c>
      <c r="M96" s="304"/>
      <c r="N96" s="240"/>
      <c r="O96" s="316"/>
    </row>
    <row r="97" spans="1:15" ht="12.75" x14ac:dyDescent="0.2">
      <c r="A97" s="306"/>
      <c r="B97" s="306"/>
      <c r="C97" s="307"/>
      <c r="D97" s="296"/>
      <c r="E97" s="308"/>
      <c r="F97" s="34" t="s">
        <v>1465</v>
      </c>
      <c r="G97" s="34" t="s">
        <v>1464</v>
      </c>
      <c r="H97" s="33" t="s">
        <v>635</v>
      </c>
      <c r="I97" s="35" t="s">
        <v>1463</v>
      </c>
      <c r="J97" s="217" t="s">
        <v>1447</v>
      </c>
      <c r="K97" s="311"/>
      <c r="L97" s="217" t="s">
        <v>1447</v>
      </c>
      <c r="M97" s="304"/>
      <c r="N97" s="240"/>
      <c r="O97" s="316"/>
    </row>
    <row r="98" spans="1:15" ht="12.75" x14ac:dyDescent="0.2">
      <c r="A98" s="306"/>
      <c r="B98" s="306"/>
      <c r="C98" s="307"/>
      <c r="D98" s="296"/>
      <c r="E98" s="308"/>
      <c r="F98" s="81" t="s">
        <v>364</v>
      </c>
      <c r="G98" s="81" t="s">
        <v>33</v>
      </c>
      <c r="H98" s="45" t="s">
        <v>39</v>
      </c>
      <c r="I98" s="46" t="s">
        <v>365</v>
      </c>
      <c r="J98" s="217" t="s">
        <v>1447</v>
      </c>
      <c r="K98" s="311"/>
      <c r="L98" s="217" t="s">
        <v>1447</v>
      </c>
      <c r="M98" s="304"/>
      <c r="N98" s="240"/>
      <c r="O98" s="316"/>
    </row>
    <row r="99" spans="1:15" ht="12.75" x14ac:dyDescent="0.2">
      <c r="A99" s="306" t="s">
        <v>18</v>
      </c>
      <c r="B99" s="306" t="s">
        <v>5</v>
      </c>
      <c r="C99" s="307" t="s">
        <v>2</v>
      </c>
      <c r="D99" s="296" t="s">
        <v>1546</v>
      </c>
      <c r="E99" s="308" t="s">
        <v>1639</v>
      </c>
      <c r="F99" s="60" t="s">
        <v>165</v>
      </c>
      <c r="G99" s="60" t="s">
        <v>166</v>
      </c>
      <c r="H99" s="45" t="s">
        <v>39</v>
      </c>
      <c r="I99" s="46" t="s">
        <v>258</v>
      </c>
      <c r="J99" s="217" t="s">
        <v>1447</v>
      </c>
      <c r="K99" s="305">
        <v>11</v>
      </c>
      <c r="L99" s="217" t="s">
        <v>1447</v>
      </c>
      <c r="M99" s="310">
        <v>10</v>
      </c>
      <c r="N99" s="240"/>
      <c r="O99" s="313" t="s">
        <v>1183</v>
      </c>
    </row>
    <row r="100" spans="1:15" ht="12.75" x14ac:dyDescent="0.2">
      <c r="A100" s="306"/>
      <c r="B100" s="306"/>
      <c r="C100" s="307"/>
      <c r="D100" s="306"/>
      <c r="E100" s="308"/>
      <c r="F100" s="81" t="s">
        <v>172</v>
      </c>
      <c r="G100" s="81" t="s">
        <v>52</v>
      </c>
      <c r="H100" s="45" t="s">
        <v>41</v>
      </c>
      <c r="I100" s="46" t="s">
        <v>357</v>
      </c>
      <c r="J100" s="217" t="s">
        <v>1447</v>
      </c>
      <c r="K100" s="305"/>
      <c r="L100" s="217" t="s">
        <v>1447</v>
      </c>
      <c r="M100" s="310"/>
      <c r="N100" s="240"/>
      <c r="O100" s="313"/>
    </row>
    <row r="101" spans="1:15" ht="12.75" x14ac:dyDescent="0.2">
      <c r="A101" s="306"/>
      <c r="B101" s="306"/>
      <c r="C101" s="307"/>
      <c r="D101" s="306"/>
      <c r="E101" s="308"/>
      <c r="F101" s="81" t="s">
        <v>297</v>
      </c>
      <c r="G101" s="81" t="s">
        <v>138</v>
      </c>
      <c r="H101" s="45" t="s">
        <v>40</v>
      </c>
      <c r="I101" s="46" t="s">
        <v>298</v>
      </c>
      <c r="J101" s="217" t="s">
        <v>1447</v>
      </c>
      <c r="K101" s="305"/>
      <c r="L101" s="217" t="s">
        <v>1447</v>
      </c>
      <c r="M101" s="310"/>
      <c r="N101" s="240"/>
      <c r="O101" s="313"/>
    </row>
    <row r="102" spans="1:15" ht="12.75" x14ac:dyDescent="0.2">
      <c r="A102" s="306"/>
      <c r="B102" s="306"/>
      <c r="C102" s="307"/>
      <c r="D102" s="306"/>
      <c r="E102" s="308"/>
      <c r="F102" s="81" t="s">
        <v>692</v>
      </c>
      <c r="G102" s="81" t="s">
        <v>693</v>
      </c>
      <c r="H102" s="45" t="s">
        <v>40</v>
      </c>
      <c r="I102" s="46" t="s">
        <v>694</v>
      </c>
      <c r="J102" s="217" t="s">
        <v>1447</v>
      </c>
      <c r="K102" s="305"/>
      <c r="L102" s="217" t="s">
        <v>1447</v>
      </c>
      <c r="M102" s="310"/>
      <c r="N102" s="240"/>
      <c r="O102" s="313"/>
    </row>
    <row r="103" spans="1:15" ht="12.75" x14ac:dyDescent="0.2">
      <c r="A103" s="306"/>
      <c r="B103" s="306"/>
      <c r="C103" s="307"/>
      <c r="D103" s="306"/>
      <c r="E103" s="308"/>
      <c r="F103" s="81" t="s">
        <v>320</v>
      </c>
      <c r="G103" s="81" t="s">
        <v>175</v>
      </c>
      <c r="H103" s="45" t="s">
        <v>40</v>
      </c>
      <c r="I103" s="46" t="s">
        <v>321</v>
      </c>
      <c r="J103" s="217" t="s">
        <v>1447</v>
      </c>
      <c r="K103" s="305"/>
      <c r="L103" s="217" t="s">
        <v>1447</v>
      </c>
      <c r="M103" s="310"/>
      <c r="N103" s="240"/>
      <c r="O103" s="313"/>
    </row>
    <row r="104" spans="1:15" ht="12.75" x14ac:dyDescent="0.2">
      <c r="A104" s="306" t="s">
        <v>18</v>
      </c>
      <c r="B104" s="306" t="s">
        <v>5</v>
      </c>
      <c r="C104" s="307" t="s">
        <v>2</v>
      </c>
      <c r="D104" s="296" t="s">
        <v>1546</v>
      </c>
      <c r="E104" s="308" t="s">
        <v>1640</v>
      </c>
      <c r="F104" s="34" t="s">
        <v>796</v>
      </c>
      <c r="G104" s="34" t="s">
        <v>20</v>
      </c>
      <c r="H104" s="33" t="s">
        <v>48</v>
      </c>
      <c r="I104" s="35" t="s">
        <v>797</v>
      </c>
      <c r="J104" s="217" t="s">
        <v>1447</v>
      </c>
      <c r="K104" s="311">
        <v>12</v>
      </c>
      <c r="L104" s="217" t="s">
        <v>1447</v>
      </c>
      <c r="M104" s="311">
        <v>11</v>
      </c>
      <c r="N104" s="240"/>
      <c r="O104" s="314" t="s">
        <v>1184</v>
      </c>
    </row>
    <row r="105" spans="1:15" ht="12.75" x14ac:dyDescent="0.2">
      <c r="A105" s="306"/>
      <c r="B105" s="306"/>
      <c r="C105" s="307"/>
      <c r="D105" s="296"/>
      <c r="E105" s="308"/>
      <c r="F105" s="34" t="s">
        <v>337</v>
      </c>
      <c r="G105" s="34" t="s">
        <v>338</v>
      </c>
      <c r="H105" s="33" t="s">
        <v>48</v>
      </c>
      <c r="I105" s="35" t="s">
        <v>339</v>
      </c>
      <c r="J105" s="217" t="s">
        <v>1447</v>
      </c>
      <c r="K105" s="311"/>
      <c r="L105" s="217" t="s">
        <v>1447</v>
      </c>
      <c r="M105" s="311"/>
      <c r="N105" s="240"/>
      <c r="O105" s="314"/>
    </row>
    <row r="106" spans="1:15" ht="12.75" x14ac:dyDescent="0.2">
      <c r="A106" s="306"/>
      <c r="B106" s="306"/>
      <c r="C106" s="307"/>
      <c r="D106" s="296"/>
      <c r="E106" s="308"/>
      <c r="F106" s="36" t="s">
        <v>569</v>
      </c>
      <c r="G106" s="36" t="s">
        <v>568</v>
      </c>
      <c r="H106" s="33" t="s">
        <v>48</v>
      </c>
      <c r="I106" s="114" t="s">
        <v>567</v>
      </c>
      <c r="J106" s="217" t="s">
        <v>1447</v>
      </c>
      <c r="K106" s="311"/>
      <c r="L106" s="217" t="s">
        <v>1447</v>
      </c>
      <c r="M106" s="311"/>
      <c r="N106" s="240"/>
      <c r="O106" s="314"/>
    </row>
    <row r="107" spans="1:15" ht="12.75" x14ac:dyDescent="0.2">
      <c r="A107" s="306"/>
      <c r="B107" s="306"/>
      <c r="C107" s="307"/>
      <c r="D107" s="296"/>
      <c r="E107" s="308"/>
      <c r="F107" s="36" t="s">
        <v>1172</v>
      </c>
      <c r="G107" s="36" t="s">
        <v>414</v>
      </c>
      <c r="H107" s="33" t="s">
        <v>48</v>
      </c>
      <c r="I107" s="82" t="s">
        <v>1173</v>
      </c>
      <c r="J107" s="217" t="s">
        <v>1447</v>
      </c>
      <c r="K107" s="311"/>
      <c r="L107" s="217" t="s">
        <v>1447</v>
      </c>
      <c r="M107" s="311"/>
      <c r="N107" s="240"/>
      <c r="O107" s="314"/>
    </row>
    <row r="108" spans="1:15" ht="12.75" x14ac:dyDescent="0.2">
      <c r="A108" s="306" t="s">
        <v>18</v>
      </c>
      <c r="B108" s="306" t="s">
        <v>5</v>
      </c>
      <c r="C108" s="307" t="s">
        <v>2</v>
      </c>
      <c r="D108" s="296" t="s">
        <v>1546</v>
      </c>
      <c r="E108" s="308" t="s">
        <v>1610</v>
      </c>
      <c r="F108" s="81" t="s">
        <v>177</v>
      </c>
      <c r="G108" s="81" t="s">
        <v>178</v>
      </c>
      <c r="H108" s="45" t="s">
        <v>71</v>
      </c>
      <c r="I108" s="46" t="s">
        <v>328</v>
      </c>
      <c r="J108" s="217" t="s">
        <v>1447</v>
      </c>
      <c r="K108" s="311">
        <v>15</v>
      </c>
      <c r="L108" s="217" t="s">
        <v>1447</v>
      </c>
      <c r="M108" s="311">
        <v>12</v>
      </c>
      <c r="N108" s="212"/>
      <c r="O108" s="243"/>
    </row>
    <row r="109" spans="1:15" ht="12.75" x14ac:dyDescent="0.2">
      <c r="A109" s="306"/>
      <c r="B109" s="306"/>
      <c r="C109" s="307"/>
      <c r="D109" s="296"/>
      <c r="E109" s="308"/>
      <c r="F109" s="60" t="s">
        <v>125</v>
      </c>
      <c r="G109" s="60" t="s">
        <v>126</v>
      </c>
      <c r="H109" s="45" t="s">
        <v>71</v>
      </c>
      <c r="I109" s="46" t="s">
        <v>257</v>
      </c>
      <c r="J109" s="217" t="s">
        <v>1447</v>
      </c>
      <c r="K109" s="311"/>
      <c r="L109" s="217" t="s">
        <v>1447</v>
      </c>
      <c r="M109" s="311"/>
      <c r="N109" s="212"/>
      <c r="O109" s="243"/>
    </row>
    <row r="110" spans="1:15" ht="12.75" x14ac:dyDescent="0.2">
      <c r="A110" s="306"/>
      <c r="B110" s="306"/>
      <c r="C110" s="307"/>
      <c r="D110" s="296"/>
      <c r="E110" s="308"/>
      <c r="F110" s="81" t="s">
        <v>307</v>
      </c>
      <c r="G110" s="81" t="s">
        <v>57</v>
      </c>
      <c r="H110" s="45" t="s">
        <v>71</v>
      </c>
      <c r="I110" s="46" t="s">
        <v>308</v>
      </c>
      <c r="J110" s="217" t="s">
        <v>1447</v>
      </c>
      <c r="K110" s="311"/>
      <c r="L110" s="217" t="s">
        <v>1447</v>
      </c>
      <c r="M110" s="311"/>
      <c r="N110" s="212"/>
      <c r="O110" s="243"/>
    </row>
    <row r="111" spans="1:15" ht="12.75" x14ac:dyDescent="0.2">
      <c r="A111" s="306"/>
      <c r="B111" s="306"/>
      <c r="C111" s="307"/>
      <c r="D111" s="296"/>
      <c r="E111" s="308"/>
      <c r="F111" s="81" t="s">
        <v>309</v>
      </c>
      <c r="G111" s="81" t="s">
        <v>310</v>
      </c>
      <c r="H111" s="45" t="s">
        <v>71</v>
      </c>
      <c r="I111" s="46" t="s">
        <v>311</v>
      </c>
      <c r="J111" s="217" t="s">
        <v>1447</v>
      </c>
      <c r="K111" s="311"/>
      <c r="L111" s="217" t="s">
        <v>1447</v>
      </c>
      <c r="M111" s="311"/>
      <c r="N111" s="212"/>
      <c r="O111" s="243"/>
    </row>
    <row r="112" spans="1:15" ht="12.75" x14ac:dyDescent="0.2">
      <c r="A112" s="306" t="s">
        <v>18</v>
      </c>
      <c r="B112" s="306" t="s">
        <v>5</v>
      </c>
      <c r="C112" s="307" t="s">
        <v>2</v>
      </c>
      <c r="D112" s="296" t="s">
        <v>1546</v>
      </c>
      <c r="E112" s="308" t="s">
        <v>1611</v>
      </c>
      <c r="F112" s="34" t="s">
        <v>94</v>
      </c>
      <c r="G112" s="34" t="s">
        <v>95</v>
      </c>
      <c r="H112" s="33" t="s">
        <v>71</v>
      </c>
      <c r="I112" s="35" t="s">
        <v>300</v>
      </c>
      <c r="J112" s="217" t="s">
        <v>1447</v>
      </c>
      <c r="K112" s="311">
        <v>13</v>
      </c>
      <c r="L112" s="217" t="s">
        <v>1447</v>
      </c>
      <c r="M112" s="311">
        <v>13</v>
      </c>
      <c r="N112" s="212"/>
      <c r="O112" s="243"/>
    </row>
    <row r="113" spans="1:15" ht="12.75" x14ac:dyDescent="0.2">
      <c r="A113" s="306"/>
      <c r="B113" s="306"/>
      <c r="C113" s="307"/>
      <c r="D113" s="296"/>
      <c r="E113" s="308"/>
      <c r="F113" s="34" t="s">
        <v>176</v>
      </c>
      <c r="G113" s="34" t="s">
        <v>24</v>
      </c>
      <c r="H113" s="33" t="s">
        <v>71</v>
      </c>
      <c r="I113" s="35" t="s">
        <v>294</v>
      </c>
      <c r="J113" s="217" t="s">
        <v>1447</v>
      </c>
      <c r="K113" s="311"/>
      <c r="L113" s="217" t="s">
        <v>1447</v>
      </c>
      <c r="M113" s="311"/>
      <c r="N113" s="212"/>
      <c r="O113" s="243"/>
    </row>
    <row r="114" spans="1:15" ht="12.75" x14ac:dyDescent="0.2">
      <c r="A114" s="306"/>
      <c r="B114" s="306"/>
      <c r="C114" s="307"/>
      <c r="D114" s="296"/>
      <c r="E114" s="308"/>
      <c r="F114" s="34" t="s">
        <v>1437</v>
      </c>
      <c r="G114" s="34" t="s">
        <v>1438</v>
      </c>
      <c r="H114" s="33" t="s">
        <v>71</v>
      </c>
      <c r="I114" s="35" t="s">
        <v>1439</v>
      </c>
      <c r="J114" s="217" t="s">
        <v>1447</v>
      </c>
      <c r="K114" s="311"/>
      <c r="L114" s="217" t="s">
        <v>1447</v>
      </c>
      <c r="M114" s="311"/>
      <c r="N114" s="212"/>
      <c r="O114" s="243"/>
    </row>
    <row r="115" spans="1:15" ht="12.75" x14ac:dyDescent="0.2">
      <c r="A115" s="306"/>
      <c r="B115" s="306"/>
      <c r="C115" s="307"/>
      <c r="D115" s="296"/>
      <c r="E115" s="308"/>
      <c r="F115" s="36" t="s">
        <v>88</v>
      </c>
      <c r="G115" s="36" t="s">
        <v>89</v>
      </c>
      <c r="H115" s="33" t="s">
        <v>71</v>
      </c>
      <c r="I115" s="35" t="s">
        <v>275</v>
      </c>
      <c r="J115" s="217" t="s">
        <v>1447</v>
      </c>
      <c r="K115" s="311"/>
      <c r="L115" s="217" t="s">
        <v>1447</v>
      </c>
      <c r="M115" s="311"/>
      <c r="N115" s="212"/>
      <c r="O115" s="243"/>
    </row>
    <row r="116" spans="1:15" ht="12.75" x14ac:dyDescent="0.2">
      <c r="A116" s="306" t="s">
        <v>18</v>
      </c>
      <c r="B116" s="306" t="s">
        <v>5</v>
      </c>
      <c r="C116" s="307" t="s">
        <v>2</v>
      </c>
      <c r="D116" s="296" t="s">
        <v>1546</v>
      </c>
      <c r="E116" s="308" t="s">
        <v>1612</v>
      </c>
      <c r="F116" s="60" t="s">
        <v>79</v>
      </c>
      <c r="G116" s="60" t="s">
        <v>80</v>
      </c>
      <c r="H116" s="45" t="s">
        <v>71</v>
      </c>
      <c r="I116" s="46" t="s">
        <v>272</v>
      </c>
      <c r="J116" s="217" t="s">
        <v>1447</v>
      </c>
      <c r="K116" s="311">
        <v>16</v>
      </c>
      <c r="L116" s="217" t="s">
        <v>1447</v>
      </c>
      <c r="M116" s="311">
        <v>14</v>
      </c>
      <c r="N116" s="212"/>
      <c r="O116" s="243"/>
    </row>
    <row r="117" spans="1:15" ht="12.75" x14ac:dyDescent="0.2">
      <c r="A117" s="306"/>
      <c r="B117" s="306"/>
      <c r="C117" s="307"/>
      <c r="D117" s="296"/>
      <c r="E117" s="308"/>
      <c r="F117" s="60" t="s">
        <v>123</v>
      </c>
      <c r="G117" s="60" t="s">
        <v>124</v>
      </c>
      <c r="H117" s="45" t="s">
        <v>71</v>
      </c>
      <c r="I117" s="46" t="s">
        <v>250</v>
      </c>
      <c r="J117" s="217" t="s">
        <v>1447</v>
      </c>
      <c r="K117" s="311"/>
      <c r="L117" s="217" t="s">
        <v>1447</v>
      </c>
      <c r="M117" s="311"/>
      <c r="N117" s="212"/>
      <c r="O117" s="243"/>
    </row>
    <row r="118" spans="1:15" ht="12.75" x14ac:dyDescent="0.2">
      <c r="A118" s="306"/>
      <c r="B118" s="306"/>
      <c r="C118" s="307"/>
      <c r="D118" s="296"/>
      <c r="E118" s="308"/>
      <c r="F118" s="60" t="s">
        <v>91</v>
      </c>
      <c r="G118" s="60" t="s">
        <v>92</v>
      </c>
      <c r="H118" s="45" t="s">
        <v>71</v>
      </c>
      <c r="I118" s="46" t="s">
        <v>259</v>
      </c>
      <c r="J118" s="217" t="s">
        <v>1447</v>
      </c>
      <c r="K118" s="311"/>
      <c r="L118" s="217" t="s">
        <v>1447</v>
      </c>
      <c r="M118" s="311"/>
      <c r="N118" s="212"/>
      <c r="O118" s="243"/>
    </row>
    <row r="119" spans="1:15" ht="12.75" x14ac:dyDescent="0.2">
      <c r="A119" s="306"/>
      <c r="B119" s="306"/>
      <c r="C119" s="307"/>
      <c r="D119" s="296"/>
      <c r="E119" s="308"/>
      <c r="F119" s="81" t="s">
        <v>1065</v>
      </c>
      <c r="G119" s="81" t="s">
        <v>1066</v>
      </c>
      <c r="H119" s="45" t="s">
        <v>71</v>
      </c>
      <c r="I119" s="46" t="s">
        <v>1067</v>
      </c>
      <c r="J119" s="217" t="s">
        <v>1447</v>
      </c>
      <c r="K119" s="311"/>
      <c r="L119" s="217" t="s">
        <v>1447</v>
      </c>
      <c r="M119" s="311"/>
      <c r="N119" s="212"/>
      <c r="O119" s="243"/>
    </row>
    <row r="120" spans="1:15" ht="12.75" x14ac:dyDescent="0.2">
      <c r="A120" s="306" t="s">
        <v>18</v>
      </c>
      <c r="B120" s="306" t="s">
        <v>5</v>
      </c>
      <c r="C120" s="307" t="s">
        <v>2</v>
      </c>
      <c r="D120" s="296" t="s">
        <v>1546</v>
      </c>
      <c r="E120" s="308" t="s">
        <v>1613</v>
      </c>
      <c r="F120" s="34" t="s">
        <v>956</v>
      </c>
      <c r="G120" s="34" t="s">
        <v>693</v>
      </c>
      <c r="H120" s="33" t="s">
        <v>25</v>
      </c>
      <c r="I120" s="35" t="s">
        <v>957</v>
      </c>
      <c r="J120" s="217" t="s">
        <v>1447</v>
      </c>
      <c r="K120" s="311">
        <v>17</v>
      </c>
      <c r="L120" s="217" t="s">
        <v>1447</v>
      </c>
      <c r="M120" s="304">
        <v>15</v>
      </c>
      <c r="N120" s="212"/>
      <c r="O120" s="244"/>
    </row>
    <row r="121" spans="1:15" ht="12.75" x14ac:dyDescent="0.2">
      <c r="A121" s="306"/>
      <c r="B121" s="306"/>
      <c r="C121" s="307"/>
      <c r="D121" s="296"/>
      <c r="E121" s="308"/>
      <c r="F121" s="34" t="s">
        <v>113</v>
      </c>
      <c r="G121" s="34" t="s">
        <v>22</v>
      </c>
      <c r="H121" s="33" t="s">
        <v>25</v>
      </c>
      <c r="I121" s="35" t="s">
        <v>355</v>
      </c>
      <c r="J121" s="217" t="s">
        <v>1447</v>
      </c>
      <c r="K121" s="311"/>
      <c r="L121" s="217" t="s">
        <v>1447</v>
      </c>
      <c r="M121" s="304"/>
      <c r="N121" s="212"/>
      <c r="O121" s="244"/>
    </row>
    <row r="122" spans="1:15" ht="12.75" x14ac:dyDescent="0.2">
      <c r="A122" s="306"/>
      <c r="B122" s="306"/>
      <c r="C122" s="307"/>
      <c r="D122" s="296"/>
      <c r="E122" s="308"/>
      <c r="F122" s="36" t="s">
        <v>438</v>
      </c>
      <c r="G122" s="36" t="s">
        <v>437</v>
      </c>
      <c r="H122" s="33" t="s">
        <v>25</v>
      </c>
      <c r="I122" s="35" t="s">
        <v>436</v>
      </c>
      <c r="J122" s="217" t="s">
        <v>1447</v>
      </c>
      <c r="K122" s="311"/>
      <c r="L122" s="217" t="s">
        <v>1447</v>
      </c>
      <c r="M122" s="304"/>
      <c r="N122" s="212"/>
      <c r="O122" s="244"/>
    </row>
    <row r="123" spans="1:15" ht="12.75" x14ac:dyDescent="0.2">
      <c r="A123" s="306"/>
      <c r="B123" s="306"/>
      <c r="C123" s="307"/>
      <c r="D123" s="296"/>
      <c r="E123" s="308"/>
      <c r="F123" s="34" t="s">
        <v>118</v>
      </c>
      <c r="G123" s="34" t="s">
        <v>119</v>
      </c>
      <c r="H123" s="33" t="s">
        <v>25</v>
      </c>
      <c r="I123" s="35" t="s">
        <v>367</v>
      </c>
      <c r="J123" s="217" t="s">
        <v>1447</v>
      </c>
      <c r="K123" s="311"/>
      <c r="L123" s="240"/>
      <c r="M123" s="304"/>
      <c r="N123" s="212"/>
      <c r="O123" s="244"/>
    </row>
    <row r="124" spans="1:15" ht="12.75" x14ac:dyDescent="0.2">
      <c r="A124" s="306"/>
      <c r="B124" s="306"/>
      <c r="C124" s="307"/>
      <c r="D124" s="296"/>
      <c r="E124" s="308"/>
      <c r="F124" s="81" t="s">
        <v>352</v>
      </c>
      <c r="G124" s="81" t="s">
        <v>353</v>
      </c>
      <c r="H124" s="33" t="s">
        <v>25</v>
      </c>
      <c r="I124" s="46" t="s">
        <v>354</v>
      </c>
      <c r="J124" s="240"/>
      <c r="K124" s="311"/>
      <c r="L124" s="217" t="s">
        <v>1447</v>
      </c>
      <c r="M124" s="304"/>
      <c r="N124" s="212"/>
      <c r="O124" s="244"/>
    </row>
    <row r="125" spans="1:15" ht="12.75" x14ac:dyDescent="0.2">
      <c r="A125" s="306" t="s">
        <v>18</v>
      </c>
      <c r="B125" s="306" t="s">
        <v>5</v>
      </c>
      <c r="C125" s="307" t="s">
        <v>2</v>
      </c>
      <c r="D125" s="296" t="s">
        <v>1546</v>
      </c>
      <c r="E125" s="308" t="s">
        <v>1614</v>
      </c>
      <c r="F125" s="36" t="s">
        <v>284</v>
      </c>
      <c r="G125" s="36" t="s">
        <v>167</v>
      </c>
      <c r="H125" s="33" t="s">
        <v>71</v>
      </c>
      <c r="I125" s="35" t="s">
        <v>285</v>
      </c>
      <c r="J125" s="217" t="s">
        <v>1447</v>
      </c>
      <c r="K125" s="311">
        <v>18</v>
      </c>
      <c r="L125" s="217" t="s">
        <v>1447</v>
      </c>
      <c r="M125" s="311">
        <v>16</v>
      </c>
      <c r="N125" s="212"/>
      <c r="O125" s="243"/>
    </row>
    <row r="126" spans="1:15" ht="12.75" x14ac:dyDescent="0.2">
      <c r="A126" s="306"/>
      <c r="B126" s="306"/>
      <c r="C126" s="307"/>
      <c r="D126" s="306"/>
      <c r="E126" s="308"/>
      <c r="F126" s="36" t="s">
        <v>260</v>
      </c>
      <c r="G126" s="36" t="s">
        <v>261</v>
      </c>
      <c r="H126" s="33" t="s">
        <v>71</v>
      </c>
      <c r="I126" s="35" t="s">
        <v>262</v>
      </c>
      <c r="J126" s="217" t="s">
        <v>1447</v>
      </c>
      <c r="K126" s="311"/>
      <c r="L126" s="217" t="s">
        <v>1447</v>
      </c>
      <c r="M126" s="311"/>
      <c r="N126" s="212"/>
      <c r="O126" s="243"/>
    </row>
    <row r="127" spans="1:15" ht="12.75" x14ac:dyDescent="0.2">
      <c r="A127" s="306"/>
      <c r="B127" s="306"/>
      <c r="C127" s="307"/>
      <c r="D127" s="306"/>
      <c r="E127" s="308"/>
      <c r="F127" s="36" t="s">
        <v>91</v>
      </c>
      <c r="G127" s="36" t="s">
        <v>92</v>
      </c>
      <c r="H127" s="33" t="s">
        <v>71</v>
      </c>
      <c r="I127" s="35" t="s">
        <v>259</v>
      </c>
      <c r="J127" s="217" t="s">
        <v>1447</v>
      </c>
      <c r="K127" s="311"/>
      <c r="L127" s="240"/>
      <c r="M127" s="311"/>
      <c r="N127" s="212"/>
      <c r="O127" s="243"/>
    </row>
    <row r="128" spans="1:15" ht="12.75" x14ac:dyDescent="0.2">
      <c r="A128" s="306"/>
      <c r="B128" s="306"/>
      <c r="C128" s="307"/>
      <c r="D128" s="306"/>
      <c r="E128" s="308"/>
      <c r="F128" s="34" t="s">
        <v>1065</v>
      </c>
      <c r="G128" s="34" t="s">
        <v>1066</v>
      </c>
      <c r="H128" s="33" t="s">
        <v>71</v>
      </c>
      <c r="I128" s="35" t="s">
        <v>1067</v>
      </c>
      <c r="J128" s="217" t="s">
        <v>1447</v>
      </c>
      <c r="K128" s="311"/>
      <c r="L128" s="240"/>
      <c r="M128" s="311"/>
      <c r="N128" s="212"/>
      <c r="O128" s="243"/>
    </row>
    <row r="129" spans="1:15" ht="12.75" x14ac:dyDescent="0.2">
      <c r="A129" s="306"/>
      <c r="B129" s="306"/>
      <c r="C129" s="307"/>
      <c r="D129" s="306"/>
      <c r="E129" s="308"/>
      <c r="F129" s="36" t="s">
        <v>123</v>
      </c>
      <c r="G129" s="36" t="s">
        <v>124</v>
      </c>
      <c r="H129" s="33" t="s">
        <v>71</v>
      </c>
      <c r="I129" s="35" t="s">
        <v>250</v>
      </c>
      <c r="J129" s="217" t="s">
        <v>1447</v>
      </c>
      <c r="K129" s="311"/>
      <c r="L129" s="240"/>
      <c r="M129" s="311"/>
      <c r="N129" s="212"/>
      <c r="O129" s="243"/>
    </row>
    <row r="130" spans="1:15" ht="12.75" x14ac:dyDescent="0.2">
      <c r="A130" s="306"/>
      <c r="B130" s="306"/>
      <c r="C130" s="307"/>
      <c r="D130" s="306"/>
      <c r="E130" s="308"/>
      <c r="F130" s="81" t="s">
        <v>34</v>
      </c>
      <c r="G130" s="81" t="s">
        <v>1126</v>
      </c>
      <c r="H130" s="33" t="s">
        <v>71</v>
      </c>
      <c r="I130" s="46" t="s">
        <v>1127</v>
      </c>
      <c r="J130" s="240"/>
      <c r="K130" s="311"/>
      <c r="L130" s="217" t="s">
        <v>1447</v>
      </c>
      <c r="M130" s="311"/>
      <c r="N130" s="212"/>
      <c r="O130" s="243"/>
    </row>
    <row r="131" spans="1:15" ht="12.75" x14ac:dyDescent="0.2">
      <c r="A131" s="306"/>
      <c r="B131" s="306"/>
      <c r="C131" s="307"/>
      <c r="D131" s="306"/>
      <c r="E131" s="308"/>
      <c r="F131" s="81" t="s">
        <v>1615</v>
      </c>
      <c r="G131" s="81" t="s">
        <v>696</v>
      </c>
      <c r="H131" s="33" t="s">
        <v>71</v>
      </c>
      <c r="I131" s="46" t="s">
        <v>1616</v>
      </c>
      <c r="J131" s="240"/>
      <c r="K131" s="311"/>
      <c r="L131" s="217" t="s">
        <v>1447</v>
      </c>
      <c r="M131" s="311"/>
      <c r="N131" s="212"/>
      <c r="O131" s="243"/>
    </row>
    <row r="132" spans="1:15" ht="12.75" x14ac:dyDescent="0.2">
      <c r="A132" s="306" t="s">
        <v>18</v>
      </c>
      <c r="B132" s="306" t="s">
        <v>5</v>
      </c>
      <c r="C132" s="307" t="s">
        <v>2</v>
      </c>
      <c r="D132" s="296" t="s">
        <v>1546</v>
      </c>
      <c r="E132" s="308" t="s">
        <v>1617</v>
      </c>
      <c r="F132" s="34" t="s">
        <v>710</v>
      </c>
      <c r="G132" s="34" t="s">
        <v>711</v>
      </c>
      <c r="H132" s="33" t="s">
        <v>635</v>
      </c>
      <c r="I132" s="35" t="s">
        <v>712</v>
      </c>
      <c r="J132" s="217" t="s">
        <v>1447</v>
      </c>
      <c r="K132" s="305">
        <v>4</v>
      </c>
      <c r="L132" s="240"/>
      <c r="M132" s="310"/>
      <c r="N132" s="212"/>
      <c r="O132" s="62"/>
    </row>
    <row r="133" spans="1:15" ht="12.75" x14ac:dyDescent="0.2">
      <c r="A133" s="306"/>
      <c r="B133" s="306"/>
      <c r="C133" s="307"/>
      <c r="D133" s="296"/>
      <c r="E133" s="308"/>
      <c r="F133" s="36" t="s">
        <v>1462</v>
      </c>
      <c r="G133" s="36" t="s">
        <v>411</v>
      </c>
      <c r="H133" s="33" t="s">
        <v>635</v>
      </c>
      <c r="I133" s="35" t="s">
        <v>1461</v>
      </c>
      <c r="J133" s="217" t="s">
        <v>1447</v>
      </c>
      <c r="K133" s="305"/>
      <c r="L133" s="240"/>
      <c r="M133" s="310"/>
      <c r="N133" s="212"/>
      <c r="O133" s="62"/>
    </row>
    <row r="134" spans="1:15" ht="12.75" x14ac:dyDescent="0.2">
      <c r="A134" s="306"/>
      <c r="B134" s="306"/>
      <c r="C134" s="307"/>
      <c r="D134" s="296"/>
      <c r="E134" s="308"/>
      <c r="F134" s="34" t="s">
        <v>718</v>
      </c>
      <c r="G134" s="34" t="s">
        <v>719</v>
      </c>
      <c r="H134" s="33" t="s">
        <v>635</v>
      </c>
      <c r="I134" s="35" t="s">
        <v>720</v>
      </c>
      <c r="J134" s="217" t="s">
        <v>1447</v>
      </c>
      <c r="K134" s="305"/>
      <c r="L134" s="240"/>
      <c r="M134" s="310"/>
      <c r="N134" s="212"/>
      <c r="O134" s="62"/>
    </row>
    <row r="135" spans="1:15" ht="12.75" x14ac:dyDescent="0.2">
      <c r="A135" s="306"/>
      <c r="B135" s="306"/>
      <c r="C135" s="307"/>
      <c r="D135" s="296"/>
      <c r="E135" s="308"/>
      <c r="F135" s="34" t="s">
        <v>1251</v>
      </c>
      <c r="G135" s="34" t="s">
        <v>816</v>
      </c>
      <c r="H135" s="33" t="s">
        <v>635</v>
      </c>
      <c r="I135" s="35" t="s">
        <v>1252</v>
      </c>
      <c r="J135" s="217" t="s">
        <v>1447</v>
      </c>
      <c r="K135" s="305"/>
      <c r="L135" s="240"/>
      <c r="M135" s="310"/>
      <c r="N135" s="212"/>
      <c r="O135" s="62"/>
    </row>
    <row r="136" spans="1:15" ht="12.75" x14ac:dyDescent="0.2">
      <c r="A136" s="306" t="s">
        <v>18</v>
      </c>
      <c r="B136" s="306" t="s">
        <v>5</v>
      </c>
      <c r="C136" s="307" t="s">
        <v>2</v>
      </c>
      <c r="D136" s="296" t="s">
        <v>1546</v>
      </c>
      <c r="E136" s="308" t="s">
        <v>1618</v>
      </c>
      <c r="F136" s="245" t="s">
        <v>379</v>
      </c>
      <c r="G136" s="60" t="s">
        <v>378</v>
      </c>
      <c r="H136" s="45" t="s">
        <v>100</v>
      </c>
      <c r="I136" s="46" t="s">
        <v>377</v>
      </c>
      <c r="J136" s="240"/>
      <c r="K136" s="311"/>
      <c r="L136" s="217" t="s">
        <v>1447</v>
      </c>
      <c r="M136" s="311">
        <v>8</v>
      </c>
      <c r="N136" s="212"/>
      <c r="O136" s="243"/>
    </row>
    <row r="137" spans="1:15" ht="12.75" x14ac:dyDescent="0.2">
      <c r="A137" s="306"/>
      <c r="B137" s="306"/>
      <c r="C137" s="307"/>
      <c r="D137" s="306"/>
      <c r="E137" s="308"/>
      <c r="F137" s="81" t="s">
        <v>1220</v>
      </c>
      <c r="G137" s="81" t="s">
        <v>61</v>
      </c>
      <c r="H137" s="45" t="s">
        <v>100</v>
      </c>
      <c r="I137" s="46" t="s">
        <v>1221</v>
      </c>
      <c r="J137" s="240"/>
      <c r="K137" s="311"/>
      <c r="L137" s="217" t="s">
        <v>1447</v>
      </c>
      <c r="M137" s="311"/>
      <c r="N137" s="212"/>
      <c r="O137" s="243"/>
    </row>
    <row r="138" spans="1:15" ht="12.75" x14ac:dyDescent="0.2">
      <c r="A138" s="306"/>
      <c r="B138" s="306"/>
      <c r="C138" s="307"/>
      <c r="D138" s="306"/>
      <c r="E138" s="308"/>
      <c r="F138" s="81" t="s">
        <v>83</v>
      </c>
      <c r="G138" s="81" t="s">
        <v>72</v>
      </c>
      <c r="H138" s="45" t="s">
        <v>100</v>
      </c>
      <c r="I138" s="46" t="s">
        <v>350</v>
      </c>
      <c r="J138" s="240"/>
      <c r="K138" s="311"/>
      <c r="L138" s="217" t="s">
        <v>1447</v>
      </c>
      <c r="M138" s="311"/>
      <c r="N138" s="212"/>
      <c r="O138" s="243"/>
    </row>
    <row r="139" spans="1:15" ht="12.75" x14ac:dyDescent="0.2">
      <c r="A139" s="306"/>
      <c r="B139" s="306"/>
      <c r="C139" s="307"/>
      <c r="D139" s="306"/>
      <c r="E139" s="308"/>
      <c r="F139" s="81" t="s">
        <v>1170</v>
      </c>
      <c r="G139" s="81" t="s">
        <v>876</v>
      </c>
      <c r="H139" s="45" t="s">
        <v>100</v>
      </c>
      <c r="I139" s="46" t="s">
        <v>1171</v>
      </c>
      <c r="J139" s="240"/>
      <c r="K139" s="311"/>
      <c r="L139" s="217" t="s">
        <v>1447</v>
      </c>
      <c r="M139" s="311"/>
      <c r="N139" s="212"/>
      <c r="O139" s="243"/>
    </row>
    <row r="140" spans="1:15" ht="12.75" x14ac:dyDescent="0.2">
      <c r="A140" s="306"/>
      <c r="B140" s="306"/>
      <c r="C140" s="307"/>
      <c r="D140" s="306"/>
      <c r="E140" s="308"/>
      <c r="F140" s="81" t="s">
        <v>302</v>
      </c>
      <c r="G140" s="81" t="s">
        <v>22</v>
      </c>
      <c r="H140" s="45" t="s">
        <v>100</v>
      </c>
      <c r="I140" s="46" t="s">
        <v>303</v>
      </c>
      <c r="J140" s="240"/>
      <c r="K140" s="311"/>
      <c r="L140" s="217" t="s">
        <v>1447</v>
      </c>
      <c r="M140" s="311"/>
      <c r="N140" s="212"/>
      <c r="O140" s="243"/>
    </row>
    <row r="141" spans="1:15" ht="12.75" x14ac:dyDescent="0.2">
      <c r="A141" s="306" t="s">
        <v>18</v>
      </c>
      <c r="B141" s="306" t="s">
        <v>5</v>
      </c>
      <c r="C141" s="307" t="s">
        <v>2</v>
      </c>
      <c r="D141" s="296" t="s">
        <v>1546</v>
      </c>
      <c r="E141" s="308" t="s">
        <v>1619</v>
      </c>
      <c r="F141" s="36" t="s">
        <v>148</v>
      </c>
      <c r="G141" s="36" t="s">
        <v>149</v>
      </c>
      <c r="H141" s="33" t="s">
        <v>71</v>
      </c>
      <c r="I141" s="35" t="s">
        <v>205</v>
      </c>
      <c r="J141" s="217" t="s">
        <v>1447</v>
      </c>
      <c r="K141" s="311">
        <v>14</v>
      </c>
      <c r="L141" s="240"/>
      <c r="M141" s="311"/>
      <c r="N141" s="212"/>
      <c r="O141" s="314"/>
    </row>
    <row r="142" spans="1:15" ht="12.75" x14ac:dyDescent="0.2">
      <c r="A142" s="306"/>
      <c r="B142" s="306"/>
      <c r="C142" s="307"/>
      <c r="D142" s="296"/>
      <c r="E142" s="308"/>
      <c r="F142" s="36" t="s">
        <v>129</v>
      </c>
      <c r="G142" s="36" t="s">
        <v>130</v>
      </c>
      <c r="H142" s="33" t="s">
        <v>71</v>
      </c>
      <c r="I142" s="35" t="s">
        <v>212</v>
      </c>
      <c r="J142" s="217" t="s">
        <v>1447</v>
      </c>
      <c r="K142" s="311"/>
      <c r="L142" s="240"/>
      <c r="M142" s="311"/>
      <c r="N142" s="212"/>
      <c r="O142" s="314"/>
    </row>
    <row r="143" spans="1:15" ht="12.75" x14ac:dyDescent="0.2">
      <c r="A143" s="306"/>
      <c r="B143" s="306"/>
      <c r="C143" s="307"/>
      <c r="D143" s="296"/>
      <c r="E143" s="308"/>
      <c r="F143" s="36" t="s">
        <v>206</v>
      </c>
      <c r="G143" s="36" t="s">
        <v>207</v>
      </c>
      <c r="H143" s="33" t="s">
        <v>71</v>
      </c>
      <c r="I143" s="35" t="s">
        <v>208</v>
      </c>
      <c r="J143" s="217" t="s">
        <v>1447</v>
      </c>
      <c r="K143" s="311"/>
      <c r="L143" s="240"/>
      <c r="M143" s="311"/>
      <c r="N143" s="212"/>
      <c r="O143" s="314"/>
    </row>
    <row r="144" spans="1:15" ht="12.75" x14ac:dyDescent="0.2">
      <c r="A144" s="306"/>
      <c r="B144" s="306"/>
      <c r="C144" s="307"/>
      <c r="D144" s="296"/>
      <c r="E144" s="308"/>
      <c r="F144" s="36" t="s">
        <v>176</v>
      </c>
      <c r="G144" s="36" t="s">
        <v>146</v>
      </c>
      <c r="H144" s="33" t="s">
        <v>71</v>
      </c>
      <c r="I144" s="35" t="s">
        <v>194</v>
      </c>
      <c r="J144" s="217" t="s">
        <v>1447</v>
      </c>
      <c r="K144" s="311"/>
      <c r="L144" s="240"/>
      <c r="M144" s="311"/>
      <c r="N144" s="212"/>
      <c r="O144" s="314"/>
    </row>
    <row r="145" spans="1:15" ht="12.75" x14ac:dyDescent="0.2">
      <c r="A145" s="358"/>
      <c r="B145" s="358"/>
      <c r="C145" s="359"/>
      <c r="D145" s="360"/>
      <c r="E145" s="361"/>
      <c r="F145" s="362"/>
      <c r="G145" s="362"/>
      <c r="H145" s="363"/>
      <c r="I145" s="364"/>
      <c r="J145" s="352">
        <v>45344</v>
      </c>
      <c r="K145" s="352"/>
      <c r="L145" s="352">
        <v>45372</v>
      </c>
      <c r="M145" s="352"/>
      <c r="N145" s="246"/>
      <c r="O145" s="246">
        <v>45379</v>
      </c>
    </row>
    <row r="146" spans="1:15" ht="12.75" x14ac:dyDescent="0.2">
      <c r="A146" s="299" t="s">
        <v>18</v>
      </c>
      <c r="B146" s="299" t="s">
        <v>5</v>
      </c>
      <c r="C146" s="300" t="s">
        <v>2</v>
      </c>
      <c r="D146" s="301" t="s">
        <v>1547</v>
      </c>
      <c r="E146" s="347">
        <v>1</v>
      </c>
      <c r="F146" s="60" t="s">
        <v>555</v>
      </c>
      <c r="G146" s="60" t="s">
        <v>554</v>
      </c>
      <c r="H146" s="45" t="s">
        <v>38</v>
      </c>
      <c r="I146" s="46" t="s">
        <v>553</v>
      </c>
      <c r="J146" s="217" t="s">
        <v>1447</v>
      </c>
      <c r="K146" s="303">
        <v>1</v>
      </c>
      <c r="L146" s="217" t="s">
        <v>1447</v>
      </c>
      <c r="M146" s="304">
        <v>2</v>
      </c>
      <c r="N146" s="217" t="s">
        <v>1447</v>
      </c>
      <c r="O146" s="315" t="s">
        <v>1174</v>
      </c>
    </row>
    <row r="147" spans="1:15" ht="12.75" x14ac:dyDescent="0.2">
      <c r="A147" s="299"/>
      <c r="B147" s="299"/>
      <c r="C147" s="300"/>
      <c r="D147" s="301"/>
      <c r="E147" s="347"/>
      <c r="F147" s="81" t="s">
        <v>1495</v>
      </c>
      <c r="G147" s="81" t="s">
        <v>949</v>
      </c>
      <c r="H147" s="45" t="s">
        <v>38</v>
      </c>
      <c r="I147" s="46" t="s">
        <v>1494</v>
      </c>
      <c r="J147" s="217" t="s">
        <v>1447</v>
      </c>
      <c r="K147" s="303"/>
      <c r="L147" s="217" t="s">
        <v>1447</v>
      </c>
      <c r="M147" s="304"/>
      <c r="N147" s="217" t="s">
        <v>1447</v>
      </c>
      <c r="O147" s="315"/>
    </row>
    <row r="148" spans="1:15" ht="12.75" x14ac:dyDescent="0.2">
      <c r="A148" s="299"/>
      <c r="B148" s="299"/>
      <c r="C148" s="300"/>
      <c r="D148" s="301"/>
      <c r="E148" s="347"/>
      <c r="F148" s="81" t="s">
        <v>866</v>
      </c>
      <c r="G148" s="81" t="s">
        <v>867</v>
      </c>
      <c r="H148" s="45" t="s">
        <v>38</v>
      </c>
      <c r="I148" s="46" t="s">
        <v>868</v>
      </c>
      <c r="J148" s="217" t="s">
        <v>1447</v>
      </c>
      <c r="K148" s="303"/>
      <c r="L148" s="217" t="s">
        <v>1447</v>
      </c>
      <c r="M148" s="304"/>
      <c r="N148" s="217" t="s">
        <v>1447</v>
      </c>
      <c r="O148" s="315"/>
    </row>
    <row r="149" spans="1:15" ht="12.75" x14ac:dyDescent="0.2">
      <c r="A149" s="299"/>
      <c r="B149" s="299"/>
      <c r="C149" s="300"/>
      <c r="D149" s="301"/>
      <c r="E149" s="347"/>
      <c r="F149" s="81" t="s">
        <v>842</v>
      </c>
      <c r="G149" s="81" t="s">
        <v>843</v>
      </c>
      <c r="H149" s="45" t="s">
        <v>38</v>
      </c>
      <c r="I149" s="46" t="s">
        <v>844</v>
      </c>
      <c r="J149" s="217" t="s">
        <v>1447</v>
      </c>
      <c r="K149" s="303"/>
      <c r="L149" s="217" t="s">
        <v>1447</v>
      </c>
      <c r="M149" s="304"/>
      <c r="N149" s="217" t="s">
        <v>1447</v>
      </c>
      <c r="O149" s="315"/>
    </row>
    <row r="150" spans="1:15" ht="12.75" x14ac:dyDescent="0.2">
      <c r="A150" s="299" t="s">
        <v>18</v>
      </c>
      <c r="B150" s="299" t="s">
        <v>5</v>
      </c>
      <c r="C150" s="300" t="s">
        <v>2</v>
      </c>
      <c r="D150" s="301" t="s">
        <v>1547</v>
      </c>
      <c r="E150" s="302">
        <v>2</v>
      </c>
      <c r="F150" s="81" t="s">
        <v>781</v>
      </c>
      <c r="G150" s="81" t="s">
        <v>782</v>
      </c>
      <c r="H150" s="45" t="s">
        <v>48</v>
      </c>
      <c r="I150" s="46" t="s">
        <v>783</v>
      </c>
      <c r="J150" s="217" t="s">
        <v>1447</v>
      </c>
      <c r="K150" s="304">
        <v>10</v>
      </c>
      <c r="L150" s="217" t="s">
        <v>1447</v>
      </c>
      <c r="M150" s="304">
        <v>1</v>
      </c>
      <c r="N150" s="217" t="s">
        <v>1447</v>
      </c>
      <c r="O150" s="315" t="s">
        <v>1175</v>
      </c>
    </row>
    <row r="151" spans="1:15" ht="12.75" x14ac:dyDescent="0.2">
      <c r="A151" s="299"/>
      <c r="B151" s="299"/>
      <c r="C151" s="300"/>
      <c r="D151" s="301"/>
      <c r="E151" s="302"/>
      <c r="F151" s="60" t="s">
        <v>572</v>
      </c>
      <c r="G151" s="60" t="s">
        <v>571</v>
      </c>
      <c r="H151" s="45" t="s">
        <v>48</v>
      </c>
      <c r="I151" s="46" t="s">
        <v>570</v>
      </c>
      <c r="J151" s="217" t="s">
        <v>1447</v>
      </c>
      <c r="K151" s="304"/>
      <c r="L151" s="217" t="s">
        <v>1447</v>
      </c>
      <c r="M151" s="304"/>
      <c r="N151" s="217" t="s">
        <v>1447</v>
      </c>
      <c r="O151" s="315"/>
    </row>
    <row r="152" spans="1:15" ht="12.75" x14ac:dyDescent="0.2">
      <c r="A152" s="299"/>
      <c r="B152" s="299"/>
      <c r="C152" s="300"/>
      <c r="D152" s="301"/>
      <c r="E152" s="302"/>
      <c r="F152" s="81" t="s">
        <v>826</v>
      </c>
      <c r="G152" s="81" t="s">
        <v>827</v>
      </c>
      <c r="H152" s="45" t="s">
        <v>48</v>
      </c>
      <c r="I152" s="46" t="s">
        <v>828</v>
      </c>
      <c r="J152" s="217" t="s">
        <v>1447</v>
      </c>
      <c r="K152" s="304"/>
      <c r="L152" s="217" t="s">
        <v>1447</v>
      </c>
      <c r="M152" s="304"/>
      <c r="N152" s="217" t="s">
        <v>1447</v>
      </c>
      <c r="O152" s="315"/>
    </row>
    <row r="153" spans="1:15" ht="12.75" x14ac:dyDescent="0.2">
      <c r="A153" s="299"/>
      <c r="B153" s="299"/>
      <c r="C153" s="300"/>
      <c r="D153" s="301"/>
      <c r="E153" s="302"/>
      <c r="F153" s="81" t="s">
        <v>1517</v>
      </c>
      <c r="G153" s="81" t="s">
        <v>1516</v>
      </c>
      <c r="H153" s="45" t="s">
        <v>48</v>
      </c>
      <c r="I153" s="46" t="s">
        <v>1515</v>
      </c>
      <c r="J153" s="217" t="s">
        <v>1447</v>
      </c>
      <c r="K153" s="304"/>
      <c r="L153" s="217" t="s">
        <v>1447</v>
      </c>
      <c r="M153" s="304"/>
      <c r="N153" s="217" t="s">
        <v>1447</v>
      </c>
      <c r="O153" s="315"/>
    </row>
    <row r="154" spans="1:15" ht="12.75" x14ac:dyDescent="0.2">
      <c r="A154" s="299" t="s">
        <v>18</v>
      </c>
      <c r="B154" s="299" t="s">
        <v>5</v>
      </c>
      <c r="C154" s="300" t="s">
        <v>2</v>
      </c>
      <c r="D154" s="301" t="s">
        <v>1547</v>
      </c>
      <c r="E154" s="302">
        <v>3</v>
      </c>
      <c r="F154" s="60" t="s">
        <v>552</v>
      </c>
      <c r="G154" s="60" t="s">
        <v>551</v>
      </c>
      <c r="H154" s="45" t="s">
        <v>38</v>
      </c>
      <c r="I154" s="46" t="s">
        <v>550</v>
      </c>
      <c r="J154" s="217" t="s">
        <v>1447</v>
      </c>
      <c r="K154" s="303">
        <v>3</v>
      </c>
      <c r="L154" s="217" t="s">
        <v>1447</v>
      </c>
      <c r="M154" s="304">
        <v>3</v>
      </c>
      <c r="N154" s="217" t="s">
        <v>1447</v>
      </c>
      <c r="O154" s="315" t="s">
        <v>1177</v>
      </c>
    </row>
    <row r="155" spans="1:15" ht="12.75" x14ac:dyDescent="0.2">
      <c r="A155" s="299"/>
      <c r="B155" s="299"/>
      <c r="C155" s="300"/>
      <c r="D155" s="301"/>
      <c r="E155" s="302"/>
      <c r="F155" s="81" t="s">
        <v>1499</v>
      </c>
      <c r="G155" s="81" t="s">
        <v>60</v>
      </c>
      <c r="H155" s="45" t="s">
        <v>38</v>
      </c>
      <c r="I155" s="46" t="s">
        <v>1498</v>
      </c>
      <c r="J155" s="217" t="s">
        <v>1447</v>
      </c>
      <c r="K155" s="303"/>
      <c r="L155" s="217" t="s">
        <v>1447</v>
      </c>
      <c r="M155" s="304"/>
      <c r="N155" s="238"/>
      <c r="O155" s="315"/>
    </row>
    <row r="156" spans="1:15" ht="12.75" x14ac:dyDescent="0.2">
      <c r="A156" s="299"/>
      <c r="B156" s="299"/>
      <c r="C156" s="300"/>
      <c r="D156" s="301"/>
      <c r="E156" s="302"/>
      <c r="F156" s="81" t="s">
        <v>1497</v>
      </c>
      <c r="G156" s="81" t="s">
        <v>854</v>
      </c>
      <c r="H156" s="45" t="s">
        <v>38</v>
      </c>
      <c r="I156" s="46" t="s">
        <v>1496</v>
      </c>
      <c r="J156" s="217" t="s">
        <v>1447</v>
      </c>
      <c r="K156" s="303"/>
      <c r="L156" s="217" t="s">
        <v>1447</v>
      </c>
      <c r="M156" s="304"/>
      <c r="N156" s="217" t="s">
        <v>1447</v>
      </c>
      <c r="O156" s="315"/>
    </row>
    <row r="157" spans="1:15" ht="12.75" x14ac:dyDescent="0.2">
      <c r="A157" s="299"/>
      <c r="B157" s="299"/>
      <c r="C157" s="300"/>
      <c r="D157" s="301"/>
      <c r="E157" s="302"/>
      <c r="F157" s="81" t="s">
        <v>1185</v>
      </c>
      <c r="G157" s="81" t="s">
        <v>60</v>
      </c>
      <c r="H157" s="45" t="s">
        <v>38</v>
      </c>
      <c r="I157" s="46" t="s">
        <v>1186</v>
      </c>
      <c r="J157" s="217" t="s">
        <v>1447</v>
      </c>
      <c r="K157" s="303"/>
      <c r="L157" s="217" t="s">
        <v>1447</v>
      </c>
      <c r="M157" s="304"/>
      <c r="N157" s="217" t="s">
        <v>1447</v>
      </c>
      <c r="O157" s="315"/>
    </row>
    <row r="158" spans="1:15" ht="12.75" x14ac:dyDescent="0.2">
      <c r="A158" s="299"/>
      <c r="B158" s="299"/>
      <c r="C158" s="300"/>
      <c r="D158" s="301"/>
      <c r="E158" s="302"/>
      <c r="F158" s="81" t="s">
        <v>864</v>
      </c>
      <c r="G158" s="81" t="s">
        <v>63</v>
      </c>
      <c r="H158" s="45" t="s">
        <v>38</v>
      </c>
      <c r="I158" s="46" t="s">
        <v>865</v>
      </c>
      <c r="J158" s="240"/>
      <c r="K158" s="303"/>
      <c r="L158" s="217" t="s">
        <v>1447</v>
      </c>
      <c r="M158" s="304"/>
      <c r="N158" s="217" t="s">
        <v>1447</v>
      </c>
      <c r="O158" s="315"/>
    </row>
    <row r="159" spans="1:15" ht="12.75" x14ac:dyDescent="0.2">
      <c r="A159" s="299" t="s">
        <v>18</v>
      </c>
      <c r="B159" s="299" t="s">
        <v>5</v>
      </c>
      <c r="C159" s="300" t="s">
        <v>2</v>
      </c>
      <c r="D159" s="301" t="s">
        <v>1547</v>
      </c>
      <c r="E159" s="302">
        <v>4</v>
      </c>
      <c r="F159" s="60" t="s">
        <v>1412</v>
      </c>
      <c r="G159" s="60" t="s">
        <v>1413</v>
      </c>
      <c r="H159" s="45" t="s">
        <v>38</v>
      </c>
      <c r="I159" s="46" t="s">
        <v>1414</v>
      </c>
      <c r="J159" s="217" t="s">
        <v>1447</v>
      </c>
      <c r="K159" s="304">
        <v>4</v>
      </c>
      <c r="L159" s="217" t="s">
        <v>1447</v>
      </c>
      <c r="M159" s="304">
        <v>11</v>
      </c>
      <c r="N159" s="217" t="s">
        <v>1447</v>
      </c>
      <c r="O159" s="315" t="s">
        <v>1179</v>
      </c>
    </row>
    <row r="160" spans="1:15" ht="12.75" x14ac:dyDescent="0.2">
      <c r="A160" s="299"/>
      <c r="B160" s="299"/>
      <c r="C160" s="300"/>
      <c r="D160" s="301"/>
      <c r="E160" s="302"/>
      <c r="F160" s="81" t="s">
        <v>839</v>
      </c>
      <c r="G160" s="81" t="s">
        <v>840</v>
      </c>
      <c r="H160" s="45" t="s">
        <v>38</v>
      </c>
      <c r="I160" s="46" t="s">
        <v>841</v>
      </c>
      <c r="J160" s="217" t="s">
        <v>1447</v>
      </c>
      <c r="K160" s="304"/>
      <c r="L160" s="217" t="s">
        <v>1447</v>
      </c>
      <c r="M160" s="304"/>
      <c r="N160" s="217" t="s">
        <v>1447</v>
      </c>
      <c r="O160" s="315"/>
    </row>
    <row r="161" spans="1:15" ht="12.75" x14ac:dyDescent="0.2">
      <c r="A161" s="299"/>
      <c r="B161" s="299"/>
      <c r="C161" s="300"/>
      <c r="D161" s="301"/>
      <c r="E161" s="302"/>
      <c r="F161" s="81" t="s">
        <v>878</v>
      </c>
      <c r="G161" s="81" t="s">
        <v>879</v>
      </c>
      <c r="H161" s="45" t="s">
        <v>38</v>
      </c>
      <c r="I161" s="46" t="s">
        <v>880</v>
      </c>
      <c r="J161" s="217" t="s">
        <v>1447</v>
      </c>
      <c r="K161" s="304"/>
      <c r="L161" s="217" t="s">
        <v>1447</v>
      </c>
      <c r="M161" s="304"/>
      <c r="N161" s="217" t="s">
        <v>1447</v>
      </c>
      <c r="O161" s="315"/>
    </row>
    <row r="162" spans="1:15" ht="12.75" x14ac:dyDescent="0.2">
      <c r="A162" s="299"/>
      <c r="B162" s="299"/>
      <c r="C162" s="300"/>
      <c r="D162" s="301"/>
      <c r="E162" s="302"/>
      <c r="F162" s="81" t="s">
        <v>1505</v>
      </c>
      <c r="G162" s="81" t="s">
        <v>72</v>
      </c>
      <c r="H162" s="45" t="s">
        <v>38</v>
      </c>
      <c r="I162" s="46" t="s">
        <v>1504</v>
      </c>
      <c r="J162" s="217" t="s">
        <v>1447</v>
      </c>
      <c r="K162" s="304"/>
      <c r="L162" s="217" t="s">
        <v>1447</v>
      </c>
      <c r="M162" s="304"/>
      <c r="N162" s="217" t="s">
        <v>1447</v>
      </c>
      <c r="O162" s="315"/>
    </row>
    <row r="163" spans="1:15" ht="12.75" x14ac:dyDescent="0.2">
      <c r="A163" s="299" t="s">
        <v>18</v>
      </c>
      <c r="B163" s="299" t="s">
        <v>5</v>
      </c>
      <c r="C163" s="300" t="s">
        <v>2</v>
      </c>
      <c r="D163" s="301" t="s">
        <v>1547</v>
      </c>
      <c r="E163" s="302">
        <v>5</v>
      </c>
      <c r="F163" s="60" t="s">
        <v>1410</v>
      </c>
      <c r="G163" s="60" t="s">
        <v>53</v>
      </c>
      <c r="H163" s="45" t="s">
        <v>39</v>
      </c>
      <c r="I163" s="46" t="s">
        <v>1411</v>
      </c>
      <c r="J163" s="217" t="s">
        <v>1447</v>
      </c>
      <c r="K163" s="304">
        <v>14</v>
      </c>
      <c r="L163" s="217" t="s">
        <v>1447</v>
      </c>
      <c r="M163" s="304">
        <v>5</v>
      </c>
      <c r="N163" s="217" t="s">
        <v>1447</v>
      </c>
      <c r="O163" s="315" t="s">
        <v>1176</v>
      </c>
    </row>
    <row r="164" spans="1:15" ht="12.75" x14ac:dyDescent="0.2">
      <c r="A164" s="299"/>
      <c r="B164" s="299"/>
      <c r="C164" s="300"/>
      <c r="D164" s="301"/>
      <c r="E164" s="302"/>
      <c r="F164" s="81" t="s">
        <v>695</v>
      </c>
      <c r="G164" s="81" t="s">
        <v>696</v>
      </c>
      <c r="H164" s="45" t="s">
        <v>40</v>
      </c>
      <c r="I164" s="46" t="s">
        <v>697</v>
      </c>
      <c r="J164" s="217" t="s">
        <v>1447</v>
      </c>
      <c r="K164" s="304"/>
      <c r="L164" s="217" t="s">
        <v>1447</v>
      </c>
      <c r="M164" s="304"/>
      <c r="N164" s="217" t="s">
        <v>1447</v>
      </c>
      <c r="O164" s="315"/>
    </row>
    <row r="165" spans="1:15" ht="12.75" x14ac:dyDescent="0.2">
      <c r="A165" s="299"/>
      <c r="B165" s="299"/>
      <c r="C165" s="300"/>
      <c r="D165" s="301"/>
      <c r="E165" s="302"/>
      <c r="F165" s="81" t="s">
        <v>680</v>
      </c>
      <c r="G165" s="81" t="s">
        <v>20</v>
      </c>
      <c r="H165" s="45" t="s">
        <v>40</v>
      </c>
      <c r="I165" s="46" t="s">
        <v>681</v>
      </c>
      <c r="J165" s="217" t="s">
        <v>1447</v>
      </c>
      <c r="K165" s="304"/>
      <c r="L165" s="217" t="s">
        <v>1447</v>
      </c>
      <c r="M165" s="304"/>
      <c r="N165" s="217" t="s">
        <v>1447</v>
      </c>
      <c r="O165" s="315"/>
    </row>
    <row r="166" spans="1:15" ht="12.75" x14ac:dyDescent="0.2">
      <c r="A166" s="299"/>
      <c r="B166" s="299"/>
      <c r="C166" s="300"/>
      <c r="D166" s="301"/>
      <c r="E166" s="302"/>
      <c r="F166" s="81" t="s">
        <v>1539</v>
      </c>
      <c r="G166" s="81" t="s">
        <v>1538</v>
      </c>
      <c r="H166" s="45" t="s">
        <v>39</v>
      </c>
      <c r="I166" s="46" t="s">
        <v>1537</v>
      </c>
      <c r="J166" s="217" t="s">
        <v>1447</v>
      </c>
      <c r="K166" s="304"/>
      <c r="L166" s="217" t="s">
        <v>1447</v>
      </c>
      <c r="M166" s="304"/>
      <c r="N166" s="217" t="s">
        <v>1447</v>
      </c>
      <c r="O166" s="315"/>
    </row>
    <row r="167" spans="1:15" ht="12.75" x14ac:dyDescent="0.2">
      <c r="A167" s="299"/>
      <c r="B167" s="299"/>
      <c r="C167" s="300"/>
      <c r="D167" s="301"/>
      <c r="E167" s="302"/>
      <c r="F167" s="81" t="s">
        <v>1536</v>
      </c>
      <c r="G167" s="81" t="s">
        <v>28</v>
      </c>
      <c r="H167" s="45" t="s">
        <v>39</v>
      </c>
      <c r="I167" s="46" t="s">
        <v>1535</v>
      </c>
      <c r="J167" s="217" t="s">
        <v>1447</v>
      </c>
      <c r="K167" s="304"/>
      <c r="L167" s="217" t="s">
        <v>1447</v>
      </c>
      <c r="M167" s="304"/>
      <c r="N167" s="217" t="s">
        <v>1447</v>
      </c>
      <c r="O167" s="315"/>
    </row>
    <row r="168" spans="1:15" ht="12.75" x14ac:dyDescent="0.2">
      <c r="A168" s="299" t="s">
        <v>18</v>
      </c>
      <c r="B168" s="299" t="s">
        <v>5</v>
      </c>
      <c r="C168" s="300" t="s">
        <v>2</v>
      </c>
      <c r="D168" s="301" t="s">
        <v>1547</v>
      </c>
      <c r="E168" s="302">
        <v>6</v>
      </c>
      <c r="F168" s="81" t="s">
        <v>1510</v>
      </c>
      <c r="G168" s="81" t="s">
        <v>316</v>
      </c>
      <c r="H168" s="45" t="s">
        <v>48</v>
      </c>
      <c r="I168" s="46" t="s">
        <v>1509</v>
      </c>
      <c r="J168" s="217" t="s">
        <v>1447</v>
      </c>
      <c r="K168" s="304">
        <v>7</v>
      </c>
      <c r="L168" s="217" t="s">
        <v>1447</v>
      </c>
      <c r="M168" s="304">
        <v>6</v>
      </c>
      <c r="N168" s="217" t="s">
        <v>1447</v>
      </c>
      <c r="O168" s="315" t="s">
        <v>1181</v>
      </c>
    </row>
    <row r="169" spans="1:15" ht="12.75" x14ac:dyDescent="0.2">
      <c r="A169" s="299"/>
      <c r="B169" s="299"/>
      <c r="C169" s="300"/>
      <c r="D169" s="301"/>
      <c r="E169" s="302"/>
      <c r="F169" s="81" t="s">
        <v>806</v>
      </c>
      <c r="G169" s="81" t="s">
        <v>58</v>
      </c>
      <c r="H169" s="45" t="s">
        <v>48</v>
      </c>
      <c r="I169" s="46" t="s">
        <v>807</v>
      </c>
      <c r="J169" s="217" t="s">
        <v>1447</v>
      </c>
      <c r="K169" s="304"/>
      <c r="L169" s="217" t="s">
        <v>1447</v>
      </c>
      <c r="M169" s="304"/>
      <c r="N169" s="217" t="s">
        <v>1447</v>
      </c>
      <c r="O169" s="315"/>
    </row>
    <row r="170" spans="1:15" ht="12.75" x14ac:dyDescent="0.2">
      <c r="A170" s="299"/>
      <c r="B170" s="299"/>
      <c r="C170" s="300"/>
      <c r="D170" s="301"/>
      <c r="E170" s="302"/>
      <c r="F170" s="81" t="s">
        <v>811</v>
      </c>
      <c r="G170" s="81" t="s">
        <v>812</v>
      </c>
      <c r="H170" s="45" t="s">
        <v>48</v>
      </c>
      <c r="I170" s="46" t="s">
        <v>813</v>
      </c>
      <c r="J170" s="217" t="s">
        <v>1447</v>
      </c>
      <c r="K170" s="304"/>
      <c r="L170" s="217" t="s">
        <v>1447</v>
      </c>
      <c r="M170" s="304"/>
      <c r="N170" s="217" t="s">
        <v>1447</v>
      </c>
      <c r="O170" s="315"/>
    </row>
    <row r="171" spans="1:15" ht="12.75" x14ac:dyDescent="0.2">
      <c r="A171" s="299"/>
      <c r="B171" s="299"/>
      <c r="C171" s="300"/>
      <c r="D171" s="301"/>
      <c r="E171" s="302"/>
      <c r="F171" s="81" t="s">
        <v>1172</v>
      </c>
      <c r="G171" s="81" t="s">
        <v>755</v>
      </c>
      <c r="H171" s="45" t="s">
        <v>48</v>
      </c>
      <c r="I171" s="46" t="s">
        <v>1173</v>
      </c>
      <c r="J171" s="217" t="s">
        <v>1447</v>
      </c>
      <c r="K171" s="304"/>
      <c r="L171" s="217" t="s">
        <v>1447</v>
      </c>
      <c r="M171" s="304"/>
      <c r="N171" s="217" t="s">
        <v>1447</v>
      </c>
      <c r="O171" s="315"/>
    </row>
    <row r="172" spans="1:15" ht="12.75" x14ac:dyDescent="0.2">
      <c r="A172" s="299"/>
      <c r="B172" s="299"/>
      <c r="C172" s="300"/>
      <c r="D172" s="301"/>
      <c r="E172" s="302"/>
      <c r="F172" s="60" t="s">
        <v>254</v>
      </c>
      <c r="G172" s="60" t="s">
        <v>255</v>
      </c>
      <c r="H172" s="45" t="s">
        <v>48</v>
      </c>
      <c r="I172" s="46" t="s">
        <v>256</v>
      </c>
      <c r="J172" s="217" t="s">
        <v>1447</v>
      </c>
      <c r="K172" s="304"/>
      <c r="L172" s="217" t="s">
        <v>1447</v>
      </c>
      <c r="M172" s="304"/>
      <c r="N172" s="217" t="s">
        <v>1447</v>
      </c>
      <c r="O172" s="315"/>
    </row>
    <row r="173" spans="1:15" ht="12.75" x14ac:dyDescent="0.2">
      <c r="A173" s="299" t="s">
        <v>18</v>
      </c>
      <c r="B173" s="299" t="s">
        <v>5</v>
      </c>
      <c r="C173" s="300" t="s">
        <v>2</v>
      </c>
      <c r="D173" s="301" t="s">
        <v>1547</v>
      </c>
      <c r="E173" s="302">
        <v>7</v>
      </c>
      <c r="F173" s="60" t="s">
        <v>563</v>
      </c>
      <c r="G173" s="60" t="s">
        <v>145</v>
      </c>
      <c r="H173" s="45" t="s">
        <v>38</v>
      </c>
      <c r="I173" s="46" t="s">
        <v>562</v>
      </c>
      <c r="J173" s="217" t="s">
        <v>1447</v>
      </c>
      <c r="K173" s="304">
        <v>8</v>
      </c>
      <c r="L173" s="217" t="s">
        <v>1447</v>
      </c>
      <c r="M173" s="304">
        <v>7</v>
      </c>
      <c r="N173" s="217" t="s">
        <v>1447</v>
      </c>
      <c r="O173" s="315" t="s">
        <v>1191</v>
      </c>
    </row>
    <row r="174" spans="1:15" ht="12.75" x14ac:dyDescent="0.2">
      <c r="A174" s="299"/>
      <c r="B174" s="299"/>
      <c r="C174" s="300"/>
      <c r="D174" s="301"/>
      <c r="E174" s="302"/>
      <c r="F174" s="81" t="s">
        <v>845</v>
      </c>
      <c r="G174" s="81" t="s">
        <v>846</v>
      </c>
      <c r="H174" s="45" t="s">
        <v>38</v>
      </c>
      <c r="I174" s="46" t="s">
        <v>847</v>
      </c>
      <c r="J174" s="217" t="s">
        <v>1447</v>
      </c>
      <c r="K174" s="304"/>
      <c r="L174" s="217" t="s">
        <v>1447</v>
      </c>
      <c r="M174" s="304"/>
      <c r="N174" s="217" t="s">
        <v>1447</v>
      </c>
      <c r="O174" s="315"/>
    </row>
    <row r="175" spans="1:15" ht="12.75" x14ac:dyDescent="0.2">
      <c r="A175" s="299"/>
      <c r="B175" s="299"/>
      <c r="C175" s="300"/>
      <c r="D175" s="301"/>
      <c r="E175" s="302"/>
      <c r="F175" s="81" t="s">
        <v>869</v>
      </c>
      <c r="G175" s="81" t="s">
        <v>33</v>
      </c>
      <c r="H175" s="45" t="s">
        <v>38</v>
      </c>
      <c r="I175" s="46" t="s">
        <v>870</v>
      </c>
      <c r="J175" s="217" t="s">
        <v>1447</v>
      </c>
      <c r="K175" s="304"/>
      <c r="L175" s="217" t="s">
        <v>1447</v>
      </c>
      <c r="M175" s="304"/>
      <c r="N175" s="217" t="s">
        <v>1447</v>
      </c>
      <c r="O175" s="315"/>
    </row>
    <row r="176" spans="1:15" ht="12.75" x14ac:dyDescent="0.2">
      <c r="A176" s="299"/>
      <c r="B176" s="299"/>
      <c r="C176" s="300"/>
      <c r="D176" s="301"/>
      <c r="E176" s="302"/>
      <c r="F176" s="81" t="s">
        <v>1501</v>
      </c>
      <c r="G176" s="81" t="s">
        <v>72</v>
      </c>
      <c r="H176" s="45" t="s">
        <v>38</v>
      </c>
      <c r="I176" s="46" t="s">
        <v>1500</v>
      </c>
      <c r="J176" s="217" t="s">
        <v>1447</v>
      </c>
      <c r="K176" s="304"/>
      <c r="L176" s="217" t="s">
        <v>1447</v>
      </c>
      <c r="M176" s="304"/>
      <c r="N176" s="217" t="s">
        <v>1447</v>
      </c>
      <c r="O176" s="315"/>
    </row>
    <row r="177" spans="1:15" ht="12.75" x14ac:dyDescent="0.2">
      <c r="A177" s="299"/>
      <c r="B177" s="299"/>
      <c r="C177" s="300"/>
      <c r="D177" s="301"/>
      <c r="E177" s="302"/>
      <c r="F177" s="81" t="s">
        <v>861</v>
      </c>
      <c r="G177" s="81" t="s">
        <v>862</v>
      </c>
      <c r="H177" s="45" t="s">
        <v>38</v>
      </c>
      <c r="I177" s="46" t="s">
        <v>863</v>
      </c>
      <c r="J177" s="217" t="s">
        <v>1447</v>
      </c>
      <c r="K177" s="304"/>
      <c r="L177" s="217" t="s">
        <v>1447</v>
      </c>
      <c r="M177" s="304"/>
      <c r="N177" s="217" t="s">
        <v>1447</v>
      </c>
      <c r="O177" s="315"/>
    </row>
    <row r="178" spans="1:15" ht="12.75" x14ac:dyDescent="0.2">
      <c r="A178" s="299" t="s">
        <v>18</v>
      </c>
      <c r="B178" s="299" t="s">
        <v>5</v>
      </c>
      <c r="C178" s="300" t="s">
        <v>2</v>
      </c>
      <c r="D178" s="301" t="s">
        <v>1547</v>
      </c>
      <c r="E178" s="302">
        <v>8</v>
      </c>
      <c r="F178" s="60" t="s">
        <v>141</v>
      </c>
      <c r="G178" s="60" t="s">
        <v>44</v>
      </c>
      <c r="H178" s="45" t="s">
        <v>42</v>
      </c>
      <c r="I178" s="46" t="s">
        <v>268</v>
      </c>
      <c r="J178" s="217" t="s">
        <v>1447</v>
      </c>
      <c r="K178" s="304">
        <v>9</v>
      </c>
      <c r="L178" s="217" t="s">
        <v>1447</v>
      </c>
      <c r="M178" s="304">
        <v>3</v>
      </c>
      <c r="N178" s="217" t="s">
        <v>1447</v>
      </c>
      <c r="O178" s="315" t="s">
        <v>1178</v>
      </c>
    </row>
    <row r="179" spans="1:15" ht="12.75" x14ac:dyDescent="0.2">
      <c r="A179" s="299"/>
      <c r="B179" s="299"/>
      <c r="C179" s="300"/>
      <c r="D179" s="301"/>
      <c r="E179" s="302"/>
      <c r="F179" s="81" t="s">
        <v>737</v>
      </c>
      <c r="G179" s="81" t="s">
        <v>738</v>
      </c>
      <c r="H179" s="45" t="s">
        <v>39</v>
      </c>
      <c r="I179" s="46" t="s">
        <v>739</v>
      </c>
      <c r="J179" s="217" t="s">
        <v>1447</v>
      </c>
      <c r="K179" s="304"/>
      <c r="L179" s="217" t="s">
        <v>1447</v>
      </c>
      <c r="M179" s="304"/>
      <c r="N179" s="217" t="s">
        <v>1447</v>
      </c>
      <c r="O179" s="315"/>
    </row>
    <row r="180" spans="1:15" ht="12.75" x14ac:dyDescent="0.2">
      <c r="A180" s="299"/>
      <c r="B180" s="299"/>
      <c r="C180" s="300"/>
      <c r="D180" s="301"/>
      <c r="E180" s="302"/>
      <c r="F180" s="81" t="s">
        <v>1541</v>
      </c>
      <c r="G180" s="81" t="s">
        <v>988</v>
      </c>
      <c r="H180" s="45" t="s">
        <v>41</v>
      </c>
      <c r="I180" s="46" t="s">
        <v>1540</v>
      </c>
      <c r="J180" s="217" t="s">
        <v>1447</v>
      </c>
      <c r="K180" s="304"/>
      <c r="L180" s="217" t="s">
        <v>1447</v>
      </c>
      <c r="M180" s="304"/>
      <c r="N180" s="217" t="s">
        <v>1447</v>
      </c>
      <c r="O180" s="315"/>
    </row>
    <row r="181" spans="1:15" ht="12.75" x14ac:dyDescent="0.2">
      <c r="A181" s="299"/>
      <c r="B181" s="299"/>
      <c r="C181" s="300"/>
      <c r="D181" s="301"/>
      <c r="E181" s="302"/>
      <c r="F181" s="81" t="s">
        <v>101</v>
      </c>
      <c r="G181" s="81" t="s">
        <v>102</v>
      </c>
      <c r="H181" s="45" t="s">
        <v>39</v>
      </c>
      <c r="I181" s="46" t="s">
        <v>299</v>
      </c>
      <c r="J181" s="217" t="s">
        <v>1447</v>
      </c>
      <c r="K181" s="304"/>
      <c r="L181" s="217" t="s">
        <v>1447</v>
      </c>
      <c r="M181" s="304"/>
      <c r="N181" s="217" t="s">
        <v>1447</v>
      </c>
      <c r="O181" s="315"/>
    </row>
    <row r="182" spans="1:15" ht="12.75" x14ac:dyDescent="0.2">
      <c r="A182" s="299" t="s">
        <v>18</v>
      </c>
      <c r="B182" s="299" t="s">
        <v>5</v>
      </c>
      <c r="C182" s="300" t="s">
        <v>2</v>
      </c>
      <c r="D182" s="301" t="s">
        <v>1547</v>
      </c>
      <c r="E182" s="302">
        <v>9</v>
      </c>
      <c r="F182" s="60" t="s">
        <v>558</v>
      </c>
      <c r="G182" s="60" t="s">
        <v>557</v>
      </c>
      <c r="H182" s="45" t="s">
        <v>38</v>
      </c>
      <c r="I182" s="46" t="s">
        <v>556</v>
      </c>
      <c r="J182" s="217" t="s">
        <v>1447</v>
      </c>
      <c r="K182" s="304">
        <v>6</v>
      </c>
      <c r="L182" s="217" t="s">
        <v>1447</v>
      </c>
      <c r="M182" s="304">
        <v>13</v>
      </c>
      <c r="N182" s="217" t="s">
        <v>1447</v>
      </c>
      <c r="O182" s="315" t="s">
        <v>1190</v>
      </c>
    </row>
    <row r="183" spans="1:15" ht="12.75" x14ac:dyDescent="0.2">
      <c r="A183" s="299"/>
      <c r="B183" s="299"/>
      <c r="C183" s="300"/>
      <c r="D183" s="301"/>
      <c r="E183" s="302"/>
      <c r="F183" s="81" t="s">
        <v>831</v>
      </c>
      <c r="G183" s="81" t="s">
        <v>169</v>
      </c>
      <c r="H183" s="45" t="s">
        <v>38</v>
      </c>
      <c r="I183" s="46" t="s">
        <v>832</v>
      </c>
      <c r="J183" s="217" t="s">
        <v>1447</v>
      </c>
      <c r="K183" s="304"/>
      <c r="L183" s="217" t="s">
        <v>1447</v>
      </c>
      <c r="M183" s="304"/>
      <c r="N183" s="217" t="s">
        <v>1447</v>
      </c>
      <c r="O183" s="315"/>
    </row>
    <row r="184" spans="1:15" ht="12.75" x14ac:dyDescent="0.2">
      <c r="A184" s="299"/>
      <c r="B184" s="299"/>
      <c r="C184" s="300"/>
      <c r="D184" s="301"/>
      <c r="E184" s="302"/>
      <c r="F184" s="81" t="s">
        <v>1503</v>
      </c>
      <c r="G184" s="81" t="s">
        <v>867</v>
      </c>
      <c r="H184" s="45" t="s">
        <v>38</v>
      </c>
      <c r="I184" s="46" t="s">
        <v>1502</v>
      </c>
      <c r="J184" s="217" t="s">
        <v>1447</v>
      </c>
      <c r="K184" s="304"/>
      <c r="L184" s="217" t="s">
        <v>1447</v>
      </c>
      <c r="M184" s="304"/>
      <c r="N184" s="217" t="s">
        <v>1447</v>
      </c>
      <c r="O184" s="315"/>
    </row>
    <row r="185" spans="1:15" ht="12.75" x14ac:dyDescent="0.2">
      <c r="A185" s="299"/>
      <c r="B185" s="299"/>
      <c r="C185" s="300"/>
      <c r="D185" s="301"/>
      <c r="E185" s="302"/>
      <c r="F185" s="81" t="s">
        <v>640</v>
      </c>
      <c r="G185" s="81" t="s">
        <v>152</v>
      </c>
      <c r="H185" s="45" t="s">
        <v>38</v>
      </c>
      <c r="I185" s="46" t="s">
        <v>874</v>
      </c>
      <c r="J185" s="240"/>
      <c r="K185" s="304"/>
      <c r="L185" s="217" t="s">
        <v>1447</v>
      </c>
      <c r="M185" s="304"/>
      <c r="N185" s="217" t="s">
        <v>1447</v>
      </c>
      <c r="O185" s="315"/>
    </row>
    <row r="186" spans="1:15" ht="12.75" x14ac:dyDescent="0.2">
      <c r="A186" s="299" t="s">
        <v>18</v>
      </c>
      <c r="B186" s="299" t="s">
        <v>5</v>
      </c>
      <c r="C186" s="300" t="s">
        <v>2</v>
      </c>
      <c r="D186" s="301" t="s">
        <v>1547</v>
      </c>
      <c r="E186" s="302">
        <v>10</v>
      </c>
      <c r="F186" s="81" t="s">
        <v>1091</v>
      </c>
      <c r="G186" s="81" t="s">
        <v>102</v>
      </c>
      <c r="H186" s="45" t="s">
        <v>71</v>
      </c>
      <c r="I186" s="46" t="s">
        <v>1092</v>
      </c>
      <c r="J186" s="217" t="s">
        <v>1447</v>
      </c>
      <c r="K186" s="304">
        <v>20</v>
      </c>
      <c r="L186" s="217" t="s">
        <v>1447</v>
      </c>
      <c r="M186" s="304">
        <v>8</v>
      </c>
      <c r="N186" s="217" t="s">
        <v>1447</v>
      </c>
      <c r="O186" s="315" t="s">
        <v>1192</v>
      </c>
    </row>
    <row r="187" spans="1:15" ht="12.75" x14ac:dyDescent="0.2">
      <c r="A187" s="299"/>
      <c r="B187" s="299"/>
      <c r="C187" s="300"/>
      <c r="D187" s="301"/>
      <c r="E187" s="302"/>
      <c r="F187" s="81" t="s">
        <v>1080</v>
      </c>
      <c r="G187" s="81" t="s">
        <v>1081</v>
      </c>
      <c r="H187" s="45" t="s">
        <v>71</v>
      </c>
      <c r="I187" s="46" t="s">
        <v>1082</v>
      </c>
      <c r="J187" s="217" t="s">
        <v>1447</v>
      </c>
      <c r="K187" s="304"/>
      <c r="L187" s="217" t="s">
        <v>1447</v>
      </c>
      <c r="M187" s="304"/>
      <c r="N187" s="217" t="s">
        <v>1447</v>
      </c>
      <c r="O187" s="315"/>
    </row>
    <row r="188" spans="1:15" ht="12.75" x14ac:dyDescent="0.2">
      <c r="A188" s="299"/>
      <c r="B188" s="299"/>
      <c r="C188" s="300"/>
      <c r="D188" s="301"/>
      <c r="E188" s="302"/>
      <c r="F188" s="81" t="s">
        <v>1118</v>
      </c>
      <c r="G188" s="81" t="s">
        <v>1119</v>
      </c>
      <c r="H188" s="45" t="s">
        <v>71</v>
      </c>
      <c r="I188" s="46" t="s">
        <v>1120</v>
      </c>
      <c r="J188" s="217" t="s">
        <v>1447</v>
      </c>
      <c r="K188" s="304"/>
      <c r="L188" s="261"/>
      <c r="M188" s="304"/>
      <c r="N188" s="261"/>
      <c r="O188" s="315"/>
    </row>
    <row r="189" spans="1:15" ht="12.75" x14ac:dyDescent="0.2">
      <c r="A189" s="299"/>
      <c r="B189" s="299"/>
      <c r="C189" s="300"/>
      <c r="D189" s="301"/>
      <c r="E189" s="302"/>
      <c r="F189" s="60" t="s">
        <v>409</v>
      </c>
      <c r="G189" s="60" t="s">
        <v>408</v>
      </c>
      <c r="H189" s="45" t="s">
        <v>71</v>
      </c>
      <c r="I189" s="46" t="s">
        <v>407</v>
      </c>
      <c r="J189" s="217" t="s">
        <v>1447</v>
      </c>
      <c r="K189" s="304"/>
      <c r="L189" s="261"/>
      <c r="M189" s="304"/>
      <c r="N189" s="261"/>
      <c r="O189" s="315"/>
    </row>
    <row r="190" spans="1:15" ht="12.75" x14ac:dyDescent="0.2">
      <c r="A190" s="299"/>
      <c r="B190" s="299"/>
      <c r="C190" s="300"/>
      <c r="D190" s="301"/>
      <c r="E190" s="302"/>
      <c r="F190" s="81" t="s">
        <v>1093</v>
      </c>
      <c r="G190" s="81" t="s">
        <v>1094</v>
      </c>
      <c r="H190" s="45" t="s">
        <v>71</v>
      </c>
      <c r="I190" s="46" t="s">
        <v>1095</v>
      </c>
      <c r="J190" s="261"/>
      <c r="K190" s="304"/>
      <c r="L190" s="217" t="s">
        <v>1447</v>
      </c>
      <c r="M190" s="304"/>
      <c r="N190" s="217" t="s">
        <v>1447</v>
      </c>
      <c r="O190" s="315"/>
    </row>
    <row r="191" spans="1:15" ht="12.75" x14ac:dyDescent="0.2">
      <c r="A191" s="299"/>
      <c r="B191" s="299"/>
      <c r="C191" s="300"/>
      <c r="D191" s="301"/>
      <c r="E191" s="302"/>
      <c r="F191" s="60" t="s">
        <v>422</v>
      </c>
      <c r="G191" s="60" t="s">
        <v>414</v>
      </c>
      <c r="H191" s="45" t="s">
        <v>71</v>
      </c>
      <c r="I191" s="46" t="s">
        <v>421</v>
      </c>
      <c r="J191" s="261"/>
      <c r="K191" s="304"/>
      <c r="L191" s="217" t="s">
        <v>1447</v>
      </c>
      <c r="M191" s="304"/>
      <c r="N191" s="217" t="s">
        <v>1447</v>
      </c>
      <c r="O191" s="315"/>
    </row>
    <row r="192" spans="1:15" ht="12.75" x14ac:dyDescent="0.2">
      <c r="A192" s="299" t="s">
        <v>18</v>
      </c>
      <c r="B192" s="299" t="s">
        <v>5</v>
      </c>
      <c r="C192" s="300" t="s">
        <v>2</v>
      </c>
      <c r="D192" s="301" t="s">
        <v>1547</v>
      </c>
      <c r="E192" s="302">
        <v>11</v>
      </c>
      <c r="F192" s="60" t="s">
        <v>667</v>
      </c>
      <c r="G192" s="60" t="s">
        <v>666</v>
      </c>
      <c r="H192" s="45" t="s">
        <v>40</v>
      </c>
      <c r="I192" s="46" t="s">
        <v>665</v>
      </c>
      <c r="J192" s="217" t="s">
        <v>1447</v>
      </c>
      <c r="K192" s="304">
        <v>17</v>
      </c>
      <c r="L192" s="217" t="s">
        <v>1447</v>
      </c>
      <c r="M192" s="304">
        <v>10</v>
      </c>
      <c r="N192" s="217" t="s">
        <v>1447</v>
      </c>
      <c r="O192" s="315" t="s">
        <v>1193</v>
      </c>
    </row>
    <row r="193" spans="1:15" ht="12.75" x14ac:dyDescent="0.2">
      <c r="A193" s="299"/>
      <c r="B193" s="299"/>
      <c r="C193" s="300"/>
      <c r="D193" s="301"/>
      <c r="E193" s="302"/>
      <c r="F193" s="81" t="s">
        <v>1534</v>
      </c>
      <c r="G193" s="81" t="s">
        <v>1533</v>
      </c>
      <c r="H193" s="45" t="s">
        <v>39</v>
      </c>
      <c r="I193" s="46" t="s">
        <v>1532</v>
      </c>
      <c r="J193" s="217" t="s">
        <v>1447</v>
      </c>
      <c r="K193" s="304"/>
      <c r="L193" s="217" t="s">
        <v>1447</v>
      </c>
      <c r="M193" s="304"/>
      <c r="N193" s="217" t="s">
        <v>1447</v>
      </c>
      <c r="O193" s="315"/>
    </row>
    <row r="194" spans="1:15" ht="12.75" x14ac:dyDescent="0.2">
      <c r="A194" s="299"/>
      <c r="B194" s="299"/>
      <c r="C194" s="300"/>
      <c r="D194" s="301"/>
      <c r="E194" s="302"/>
      <c r="F194" s="81" t="s">
        <v>1531</v>
      </c>
      <c r="G194" s="81" t="s">
        <v>1530</v>
      </c>
      <c r="H194" s="45" t="s">
        <v>631</v>
      </c>
      <c r="I194" s="46" t="s">
        <v>1529</v>
      </c>
      <c r="J194" s="217" t="s">
        <v>1447</v>
      </c>
      <c r="K194" s="304"/>
      <c r="L194" s="217" t="s">
        <v>1447</v>
      </c>
      <c r="M194" s="304"/>
      <c r="N194" s="217" t="s">
        <v>1447</v>
      </c>
      <c r="O194" s="315"/>
    </row>
    <row r="195" spans="1:15" ht="12.75" x14ac:dyDescent="0.2">
      <c r="A195" s="299"/>
      <c r="B195" s="299"/>
      <c r="C195" s="300"/>
      <c r="D195" s="301"/>
      <c r="E195" s="302"/>
      <c r="F195" s="81" t="s">
        <v>1528</v>
      </c>
      <c r="G195" s="81" t="s">
        <v>1527</v>
      </c>
      <c r="H195" s="45" t="s">
        <v>41</v>
      </c>
      <c r="I195" s="46" t="s">
        <v>1526</v>
      </c>
      <c r="J195" s="217" t="s">
        <v>1447</v>
      </c>
      <c r="K195" s="304"/>
      <c r="L195" s="217" t="s">
        <v>1447</v>
      </c>
      <c r="M195" s="304"/>
      <c r="N195" s="217" t="s">
        <v>1447</v>
      </c>
      <c r="O195" s="315"/>
    </row>
    <row r="196" spans="1:15" ht="12.75" x14ac:dyDescent="0.2">
      <c r="A196" s="299" t="s">
        <v>18</v>
      </c>
      <c r="B196" s="299" t="s">
        <v>5</v>
      </c>
      <c r="C196" s="300" t="s">
        <v>2</v>
      </c>
      <c r="D196" s="301" t="s">
        <v>1547</v>
      </c>
      <c r="E196" s="302">
        <v>12</v>
      </c>
      <c r="F196" s="60" t="s">
        <v>548</v>
      </c>
      <c r="G196" s="60" t="s">
        <v>547</v>
      </c>
      <c r="H196" s="45" t="s">
        <v>38</v>
      </c>
      <c r="I196" s="46" t="s">
        <v>546</v>
      </c>
      <c r="J196" s="217" t="s">
        <v>1447</v>
      </c>
      <c r="K196" s="303">
        <v>12</v>
      </c>
      <c r="L196" s="217" t="s">
        <v>1447</v>
      </c>
      <c r="M196" s="304">
        <v>12</v>
      </c>
      <c r="N196" s="217" t="s">
        <v>1447</v>
      </c>
      <c r="O196" s="315" t="s">
        <v>1196</v>
      </c>
    </row>
    <row r="197" spans="1:15" ht="12.75" x14ac:dyDescent="0.2">
      <c r="A197" s="299"/>
      <c r="B197" s="299"/>
      <c r="C197" s="300"/>
      <c r="D197" s="301"/>
      <c r="E197" s="302"/>
      <c r="F197" s="81" t="s">
        <v>836</v>
      </c>
      <c r="G197" s="81" t="s">
        <v>837</v>
      </c>
      <c r="H197" s="45" t="s">
        <v>38</v>
      </c>
      <c r="I197" s="46" t="s">
        <v>838</v>
      </c>
      <c r="J197" s="217" t="s">
        <v>1447</v>
      </c>
      <c r="K197" s="303"/>
      <c r="L197" s="217" t="s">
        <v>1447</v>
      </c>
      <c r="M197" s="304"/>
      <c r="N197" s="217" t="s">
        <v>1447</v>
      </c>
      <c r="O197" s="315"/>
    </row>
    <row r="198" spans="1:15" ht="12.75" x14ac:dyDescent="0.2">
      <c r="A198" s="299"/>
      <c r="B198" s="299"/>
      <c r="C198" s="300"/>
      <c r="D198" s="301"/>
      <c r="E198" s="302"/>
      <c r="F198" s="81" t="s">
        <v>1490</v>
      </c>
      <c r="G198" s="81" t="s">
        <v>952</v>
      </c>
      <c r="H198" s="45" t="s">
        <v>38</v>
      </c>
      <c r="I198" s="46" t="s">
        <v>1489</v>
      </c>
      <c r="J198" s="217" t="s">
        <v>1447</v>
      </c>
      <c r="K198" s="303"/>
      <c r="L198" s="217" t="s">
        <v>1447</v>
      </c>
      <c r="M198" s="304"/>
      <c r="N198" s="217" t="s">
        <v>1447</v>
      </c>
      <c r="O198" s="315"/>
    </row>
    <row r="199" spans="1:15" ht="12.75" x14ac:dyDescent="0.2">
      <c r="A199" s="299"/>
      <c r="B199" s="299"/>
      <c r="C199" s="300"/>
      <c r="D199" s="301"/>
      <c r="E199" s="302"/>
      <c r="F199" s="60" t="s">
        <v>1474</v>
      </c>
      <c r="G199" s="60" t="s">
        <v>1473</v>
      </c>
      <c r="H199" s="45" t="s">
        <v>38</v>
      </c>
      <c r="I199" s="46" t="s">
        <v>1472</v>
      </c>
      <c r="J199" s="217" t="s">
        <v>1447</v>
      </c>
      <c r="K199" s="303"/>
      <c r="L199" s="217" t="s">
        <v>1447</v>
      </c>
      <c r="M199" s="304"/>
      <c r="N199" s="217" t="s">
        <v>1447</v>
      </c>
      <c r="O199" s="315"/>
    </row>
    <row r="200" spans="1:15" ht="12.75" x14ac:dyDescent="0.2">
      <c r="A200" s="299"/>
      <c r="B200" s="299"/>
      <c r="C200" s="300"/>
      <c r="D200" s="301"/>
      <c r="E200" s="302"/>
      <c r="F200" s="81" t="s">
        <v>1225</v>
      </c>
      <c r="G200" s="81" t="s">
        <v>74</v>
      </c>
      <c r="H200" s="45" t="s">
        <v>38</v>
      </c>
      <c r="I200" s="46" t="s">
        <v>1226</v>
      </c>
      <c r="J200" s="217" t="s">
        <v>1447</v>
      </c>
      <c r="K200" s="303"/>
      <c r="L200" s="217" t="s">
        <v>1447</v>
      </c>
      <c r="M200" s="304"/>
      <c r="N200" s="217" t="s">
        <v>1447</v>
      </c>
      <c r="O200" s="315"/>
    </row>
    <row r="201" spans="1:15" ht="12.75" x14ac:dyDescent="0.2">
      <c r="A201" s="299" t="s">
        <v>18</v>
      </c>
      <c r="B201" s="299" t="s">
        <v>5</v>
      </c>
      <c r="C201" s="300" t="s">
        <v>2</v>
      </c>
      <c r="D201" s="301" t="s">
        <v>1547</v>
      </c>
      <c r="E201" s="302">
        <v>13</v>
      </c>
      <c r="F201" s="60" t="s">
        <v>599</v>
      </c>
      <c r="G201" s="60" t="s">
        <v>598</v>
      </c>
      <c r="H201" s="45" t="s">
        <v>48</v>
      </c>
      <c r="I201" s="46" t="s">
        <v>597</v>
      </c>
      <c r="J201" s="217" t="s">
        <v>1447</v>
      </c>
      <c r="K201" s="304">
        <v>13</v>
      </c>
      <c r="L201" s="217" t="s">
        <v>1447</v>
      </c>
      <c r="M201" s="304">
        <v>15</v>
      </c>
      <c r="N201" s="217" t="s">
        <v>1447</v>
      </c>
      <c r="O201" s="315" t="s">
        <v>1197</v>
      </c>
    </row>
    <row r="202" spans="1:15" ht="12.75" x14ac:dyDescent="0.2">
      <c r="A202" s="299"/>
      <c r="B202" s="299"/>
      <c r="C202" s="300"/>
      <c r="D202" s="301"/>
      <c r="E202" s="302"/>
      <c r="F202" s="81" t="s">
        <v>804</v>
      </c>
      <c r="G202" s="81" t="s">
        <v>779</v>
      </c>
      <c r="H202" s="45" t="s">
        <v>48</v>
      </c>
      <c r="I202" s="46" t="s">
        <v>805</v>
      </c>
      <c r="J202" s="217" t="s">
        <v>1447</v>
      </c>
      <c r="K202" s="304"/>
      <c r="L202" s="217" t="s">
        <v>1447</v>
      </c>
      <c r="M202" s="304"/>
      <c r="N202" s="238"/>
      <c r="O202" s="315"/>
    </row>
    <row r="203" spans="1:15" ht="12.75" x14ac:dyDescent="0.2">
      <c r="A203" s="299"/>
      <c r="B203" s="299"/>
      <c r="C203" s="300"/>
      <c r="D203" s="301"/>
      <c r="E203" s="302"/>
      <c r="F203" s="81" t="s">
        <v>808</v>
      </c>
      <c r="G203" s="81" t="s">
        <v>809</v>
      </c>
      <c r="H203" s="45" t="s">
        <v>48</v>
      </c>
      <c r="I203" s="46" t="s">
        <v>810</v>
      </c>
      <c r="J203" s="217" t="s">
        <v>1447</v>
      </c>
      <c r="K203" s="304"/>
      <c r="L203" s="217" t="s">
        <v>1447</v>
      </c>
      <c r="M203" s="304"/>
      <c r="N203" s="217" t="s">
        <v>1447</v>
      </c>
      <c r="O203" s="315"/>
    </row>
    <row r="204" spans="1:15" ht="12.75" x14ac:dyDescent="0.2">
      <c r="A204" s="299"/>
      <c r="B204" s="299"/>
      <c r="C204" s="300"/>
      <c r="D204" s="301"/>
      <c r="E204" s="302"/>
      <c r="F204" s="81" t="s">
        <v>1158</v>
      </c>
      <c r="G204" s="81" t="s">
        <v>1159</v>
      </c>
      <c r="H204" s="45" t="s">
        <v>48</v>
      </c>
      <c r="I204" s="46" t="s">
        <v>1160</v>
      </c>
      <c r="J204" s="217" t="s">
        <v>1447</v>
      </c>
      <c r="K204" s="304"/>
      <c r="L204" s="217" t="s">
        <v>1447</v>
      </c>
      <c r="M204" s="304"/>
      <c r="N204" s="217" t="s">
        <v>1447</v>
      </c>
      <c r="O204" s="315"/>
    </row>
    <row r="205" spans="1:15" ht="12.75" x14ac:dyDescent="0.2">
      <c r="A205" s="299"/>
      <c r="B205" s="299"/>
      <c r="C205" s="300"/>
      <c r="D205" s="301"/>
      <c r="E205" s="302"/>
      <c r="F205" s="60" t="s">
        <v>587</v>
      </c>
      <c r="G205" s="60" t="s">
        <v>586</v>
      </c>
      <c r="H205" s="45" t="s">
        <v>48</v>
      </c>
      <c r="I205" s="46" t="s">
        <v>585</v>
      </c>
      <c r="J205" s="217" t="s">
        <v>1447</v>
      </c>
      <c r="K205" s="304"/>
      <c r="L205" s="217" t="s">
        <v>1447</v>
      </c>
      <c r="M205" s="304"/>
      <c r="N205" s="217" t="s">
        <v>1447</v>
      </c>
      <c r="O205" s="315"/>
    </row>
    <row r="206" spans="1:15" ht="12.75" x14ac:dyDescent="0.2">
      <c r="A206" s="299" t="s">
        <v>18</v>
      </c>
      <c r="B206" s="299" t="s">
        <v>5</v>
      </c>
      <c r="C206" s="300" t="s">
        <v>2</v>
      </c>
      <c r="D206" s="301" t="s">
        <v>1547</v>
      </c>
      <c r="E206" s="302">
        <v>14</v>
      </c>
      <c r="F206" s="81" t="s">
        <v>604</v>
      </c>
      <c r="G206" s="81" t="s">
        <v>829</v>
      </c>
      <c r="H206" s="45" t="s">
        <v>38</v>
      </c>
      <c r="I206" s="46" t="s">
        <v>830</v>
      </c>
      <c r="J206" s="217" t="s">
        <v>1447</v>
      </c>
      <c r="K206" s="303">
        <v>11</v>
      </c>
      <c r="L206" s="217" t="s">
        <v>1447</v>
      </c>
      <c r="M206" s="304">
        <v>17</v>
      </c>
      <c r="N206" s="217" t="s">
        <v>1447</v>
      </c>
      <c r="O206" s="315" t="s">
        <v>1195</v>
      </c>
    </row>
    <row r="207" spans="1:15" ht="12.75" x14ac:dyDescent="0.2">
      <c r="A207" s="299"/>
      <c r="B207" s="299"/>
      <c r="C207" s="300"/>
      <c r="D207" s="301"/>
      <c r="E207" s="302"/>
      <c r="F207" s="81" t="s">
        <v>853</v>
      </c>
      <c r="G207" s="81" t="s">
        <v>854</v>
      </c>
      <c r="H207" s="45" t="s">
        <v>38</v>
      </c>
      <c r="I207" s="46" t="s">
        <v>855</v>
      </c>
      <c r="J207" s="217" t="s">
        <v>1447</v>
      </c>
      <c r="K207" s="303"/>
      <c r="L207" s="217" t="s">
        <v>1447</v>
      </c>
      <c r="M207" s="304"/>
      <c r="N207" s="217" t="s">
        <v>1447</v>
      </c>
      <c r="O207" s="315"/>
    </row>
    <row r="208" spans="1:15" ht="12.75" x14ac:dyDescent="0.2">
      <c r="A208" s="299"/>
      <c r="B208" s="299"/>
      <c r="C208" s="300"/>
      <c r="D208" s="301"/>
      <c r="E208" s="302"/>
      <c r="F208" s="60" t="s">
        <v>1468</v>
      </c>
      <c r="G208" s="60" t="s">
        <v>1467</v>
      </c>
      <c r="H208" s="45" t="s">
        <v>38</v>
      </c>
      <c r="I208" s="46" t="s">
        <v>1466</v>
      </c>
      <c r="J208" s="217" t="s">
        <v>1447</v>
      </c>
      <c r="K208" s="303"/>
      <c r="L208" s="217" t="s">
        <v>1447</v>
      </c>
      <c r="M208" s="304"/>
      <c r="N208" s="217" t="s">
        <v>1447</v>
      </c>
      <c r="O208" s="315"/>
    </row>
    <row r="209" spans="1:15" ht="12.75" x14ac:dyDescent="0.2">
      <c r="A209" s="299"/>
      <c r="B209" s="299"/>
      <c r="C209" s="300"/>
      <c r="D209" s="301"/>
      <c r="E209" s="302"/>
      <c r="F209" s="81" t="s">
        <v>1487</v>
      </c>
      <c r="G209" s="81" t="s">
        <v>1486</v>
      </c>
      <c r="H209" s="45" t="s">
        <v>38</v>
      </c>
      <c r="I209" s="46" t="s">
        <v>1485</v>
      </c>
      <c r="J209" s="217" t="s">
        <v>1447</v>
      </c>
      <c r="K209" s="303"/>
      <c r="L209" s="261"/>
      <c r="M209" s="304"/>
      <c r="N209" s="217" t="s">
        <v>1447</v>
      </c>
      <c r="O209" s="315"/>
    </row>
    <row r="210" spans="1:15" ht="12.75" x14ac:dyDescent="0.2">
      <c r="A210" s="299"/>
      <c r="B210" s="299"/>
      <c r="C210" s="300"/>
      <c r="D210" s="301"/>
      <c r="E210" s="302"/>
      <c r="F210" s="81" t="s">
        <v>867</v>
      </c>
      <c r="G210" s="81" t="s">
        <v>58</v>
      </c>
      <c r="H210" s="45" t="s">
        <v>38</v>
      </c>
      <c r="I210" s="46" t="s">
        <v>1488</v>
      </c>
      <c r="J210" s="217" t="s">
        <v>1447</v>
      </c>
      <c r="K210" s="303"/>
      <c r="L210" s="261"/>
      <c r="M210" s="304"/>
      <c r="N210" s="261"/>
      <c r="O210" s="315"/>
    </row>
    <row r="211" spans="1:15" ht="12.75" x14ac:dyDescent="0.2">
      <c r="A211" s="299"/>
      <c r="B211" s="299"/>
      <c r="C211" s="300"/>
      <c r="D211" s="301"/>
      <c r="E211" s="302"/>
      <c r="F211" s="81" t="s">
        <v>1225</v>
      </c>
      <c r="G211" s="81" t="s">
        <v>74</v>
      </c>
      <c r="H211" s="45" t="s">
        <v>38</v>
      </c>
      <c r="I211" s="46" t="s">
        <v>1226</v>
      </c>
      <c r="J211" s="261"/>
      <c r="K211" s="303"/>
      <c r="L211" s="217" t="s">
        <v>1447</v>
      </c>
      <c r="M211" s="304"/>
      <c r="N211" s="261"/>
      <c r="O211" s="315"/>
    </row>
    <row r="212" spans="1:15" ht="12.75" x14ac:dyDescent="0.2">
      <c r="A212" s="299" t="s">
        <v>18</v>
      </c>
      <c r="B212" s="299" t="s">
        <v>5</v>
      </c>
      <c r="C212" s="300" t="s">
        <v>2</v>
      </c>
      <c r="D212" s="301" t="s">
        <v>1547</v>
      </c>
      <c r="E212" s="302">
        <v>15</v>
      </c>
      <c r="F212" s="81" t="s">
        <v>1083</v>
      </c>
      <c r="G212" s="81" t="s">
        <v>755</v>
      </c>
      <c r="H212" s="45" t="s">
        <v>71</v>
      </c>
      <c r="I212" s="46" t="s">
        <v>1084</v>
      </c>
      <c r="J212" s="217" t="s">
        <v>1447</v>
      </c>
      <c r="K212" s="304">
        <v>11</v>
      </c>
      <c r="L212" s="240"/>
      <c r="M212" s="304">
        <v>21</v>
      </c>
      <c r="N212" s="217" t="s">
        <v>1447</v>
      </c>
      <c r="O212" s="315" t="s">
        <v>1194</v>
      </c>
    </row>
    <row r="213" spans="1:15" ht="12.75" x14ac:dyDescent="0.2">
      <c r="A213" s="299"/>
      <c r="B213" s="299"/>
      <c r="C213" s="300"/>
      <c r="D213" s="301"/>
      <c r="E213" s="302"/>
      <c r="F213" s="60" t="s">
        <v>425</v>
      </c>
      <c r="G213" s="60" t="s">
        <v>424</v>
      </c>
      <c r="H213" s="45" t="s">
        <v>71</v>
      </c>
      <c r="I213" s="46" t="s">
        <v>423</v>
      </c>
      <c r="J213" s="217" t="s">
        <v>1447</v>
      </c>
      <c r="K213" s="304"/>
      <c r="L213" s="217" t="s">
        <v>1447</v>
      </c>
      <c r="M213" s="304"/>
      <c r="N213" s="261"/>
      <c r="O213" s="315"/>
    </row>
    <row r="214" spans="1:15" ht="12.75" x14ac:dyDescent="0.2">
      <c r="A214" s="299"/>
      <c r="B214" s="299"/>
      <c r="C214" s="300"/>
      <c r="D214" s="301"/>
      <c r="E214" s="302"/>
      <c r="F214" s="81" t="s">
        <v>1073</v>
      </c>
      <c r="G214" s="81" t="s">
        <v>1074</v>
      </c>
      <c r="H214" s="45" t="s">
        <v>71</v>
      </c>
      <c r="I214" s="46" t="s">
        <v>1075</v>
      </c>
      <c r="J214" s="217" t="s">
        <v>1447</v>
      </c>
      <c r="K214" s="304"/>
      <c r="L214" s="217" t="s">
        <v>1447</v>
      </c>
      <c r="M214" s="304"/>
      <c r="N214" s="217" t="s">
        <v>1447</v>
      </c>
      <c r="O214" s="315"/>
    </row>
    <row r="215" spans="1:15" ht="15" x14ac:dyDescent="0.25">
      <c r="A215" s="299"/>
      <c r="B215" s="299"/>
      <c r="C215" s="300"/>
      <c r="D215" s="301"/>
      <c r="E215" s="302"/>
      <c r="F215" s="34" t="s">
        <v>1112</v>
      </c>
      <c r="G215" s="34" t="s">
        <v>133</v>
      </c>
      <c r="H215" s="45" t="s">
        <v>71</v>
      </c>
      <c r="I215" s="365" t="s">
        <v>1113</v>
      </c>
      <c r="J215" s="240"/>
      <c r="K215" s="304"/>
      <c r="L215" s="217" t="s">
        <v>1447</v>
      </c>
      <c r="M215" s="304"/>
      <c r="N215" s="217" t="s">
        <v>1447</v>
      </c>
      <c r="O215" s="315"/>
    </row>
    <row r="216" spans="1:15" ht="12.75" x14ac:dyDescent="0.2">
      <c r="A216" s="299"/>
      <c r="B216" s="299"/>
      <c r="C216" s="300"/>
      <c r="D216" s="301"/>
      <c r="E216" s="302"/>
      <c r="F216" s="81" t="s">
        <v>417</v>
      </c>
      <c r="G216" s="81" t="s">
        <v>146</v>
      </c>
      <c r="H216" s="45" t="s">
        <v>71</v>
      </c>
      <c r="I216" s="46" t="s">
        <v>416</v>
      </c>
      <c r="J216" s="240"/>
      <c r="K216" s="304"/>
      <c r="L216" s="217" t="s">
        <v>1447</v>
      </c>
      <c r="M216" s="304"/>
      <c r="N216" s="217" t="s">
        <v>1447</v>
      </c>
      <c r="O216" s="315"/>
    </row>
    <row r="217" spans="1:15" ht="12.75" x14ac:dyDescent="0.2">
      <c r="A217" s="299" t="s">
        <v>18</v>
      </c>
      <c r="B217" s="299" t="s">
        <v>5</v>
      </c>
      <c r="C217" s="300" t="s">
        <v>2</v>
      </c>
      <c r="D217" s="301" t="s">
        <v>1547</v>
      </c>
      <c r="E217" s="302">
        <v>15</v>
      </c>
      <c r="F217" s="81" t="s">
        <v>1222</v>
      </c>
      <c r="G217" s="81" t="s">
        <v>1223</v>
      </c>
      <c r="H217" s="45" t="s">
        <v>38</v>
      </c>
      <c r="I217" s="46" t="s">
        <v>1224</v>
      </c>
      <c r="J217" s="217" t="s">
        <v>1447</v>
      </c>
      <c r="K217" s="303">
        <v>5</v>
      </c>
      <c r="L217" s="217" t="s">
        <v>1447</v>
      </c>
      <c r="M217" s="304">
        <v>9</v>
      </c>
      <c r="N217" s="217" t="s">
        <v>1447</v>
      </c>
      <c r="O217" s="315" t="s">
        <v>1180</v>
      </c>
    </row>
    <row r="218" spans="1:15" ht="12.75" x14ac:dyDescent="0.2">
      <c r="A218" s="299"/>
      <c r="B218" s="299"/>
      <c r="C218" s="300"/>
      <c r="D218" s="301"/>
      <c r="E218" s="302"/>
      <c r="F218" s="60" t="s">
        <v>561</v>
      </c>
      <c r="G218" s="60" t="s">
        <v>560</v>
      </c>
      <c r="H218" s="45" t="s">
        <v>38</v>
      </c>
      <c r="I218" s="46" t="s">
        <v>559</v>
      </c>
      <c r="J218" s="217" t="s">
        <v>1447</v>
      </c>
      <c r="K218" s="303"/>
      <c r="L218" s="217" t="s">
        <v>1447</v>
      </c>
      <c r="M218" s="304"/>
      <c r="N218" s="217" t="s">
        <v>1447</v>
      </c>
      <c r="O218" s="315"/>
    </row>
    <row r="219" spans="1:15" ht="12.75" x14ac:dyDescent="0.2">
      <c r="A219" s="299"/>
      <c r="B219" s="299"/>
      <c r="C219" s="300"/>
      <c r="D219" s="301"/>
      <c r="E219" s="302"/>
      <c r="F219" s="81" t="s">
        <v>856</v>
      </c>
      <c r="G219" s="81" t="s">
        <v>693</v>
      </c>
      <c r="H219" s="45" t="s">
        <v>38</v>
      </c>
      <c r="I219" s="46" t="s">
        <v>857</v>
      </c>
      <c r="J219" s="217" t="s">
        <v>1447</v>
      </c>
      <c r="K219" s="303"/>
      <c r="L219" s="217" t="s">
        <v>1447</v>
      </c>
      <c r="M219" s="304"/>
      <c r="N219" s="217" t="s">
        <v>1447</v>
      </c>
      <c r="O219" s="315"/>
    </row>
    <row r="220" spans="1:15" ht="12.75" x14ac:dyDescent="0.2">
      <c r="A220" s="299"/>
      <c r="B220" s="299"/>
      <c r="C220" s="300"/>
      <c r="D220" s="301"/>
      <c r="E220" s="302"/>
      <c r="F220" s="81" t="s">
        <v>1493</v>
      </c>
      <c r="G220" s="81" t="s">
        <v>1492</v>
      </c>
      <c r="H220" s="45" t="s">
        <v>38</v>
      </c>
      <c r="I220" s="46" t="s">
        <v>1491</v>
      </c>
      <c r="J220" s="217" t="s">
        <v>1447</v>
      </c>
      <c r="K220" s="303"/>
      <c r="L220" s="217" t="s">
        <v>1447</v>
      </c>
      <c r="M220" s="304"/>
      <c r="N220" s="217" t="s">
        <v>1447</v>
      </c>
      <c r="O220" s="315"/>
    </row>
    <row r="221" spans="1:15" ht="12.75" x14ac:dyDescent="0.2">
      <c r="A221" s="299" t="s">
        <v>18</v>
      </c>
      <c r="B221" s="299" t="s">
        <v>5</v>
      </c>
      <c r="C221" s="300" t="s">
        <v>2</v>
      </c>
      <c r="D221" s="301" t="s">
        <v>1547</v>
      </c>
      <c r="E221" s="302">
        <v>17</v>
      </c>
      <c r="F221" s="60" t="s">
        <v>1471</v>
      </c>
      <c r="G221" s="60" t="s">
        <v>1470</v>
      </c>
      <c r="H221" s="45" t="s">
        <v>38</v>
      </c>
      <c r="I221" s="46" t="s">
        <v>1469</v>
      </c>
      <c r="J221" s="217" t="s">
        <v>1447</v>
      </c>
      <c r="K221" s="303">
        <v>15</v>
      </c>
      <c r="L221" s="217" t="s">
        <v>1447</v>
      </c>
      <c r="M221" s="304">
        <v>14</v>
      </c>
      <c r="N221" s="240"/>
      <c r="O221" s="315" t="s">
        <v>1182</v>
      </c>
    </row>
    <row r="222" spans="1:15" ht="12.75" x14ac:dyDescent="0.2">
      <c r="A222" s="299"/>
      <c r="B222" s="299"/>
      <c r="C222" s="300"/>
      <c r="D222" s="301"/>
      <c r="E222" s="302"/>
      <c r="F222" s="81" t="s">
        <v>867</v>
      </c>
      <c r="G222" s="81" t="s">
        <v>58</v>
      </c>
      <c r="H222" s="45" t="s">
        <v>38</v>
      </c>
      <c r="I222" s="46" t="s">
        <v>1488</v>
      </c>
      <c r="J222" s="217" t="s">
        <v>1447</v>
      </c>
      <c r="K222" s="303"/>
      <c r="L222" s="261"/>
      <c r="M222" s="304"/>
      <c r="N222" s="240"/>
      <c r="O222" s="315"/>
    </row>
    <row r="223" spans="1:15" ht="12.75" x14ac:dyDescent="0.2">
      <c r="A223" s="299"/>
      <c r="B223" s="299"/>
      <c r="C223" s="300"/>
      <c r="D223" s="301"/>
      <c r="E223" s="302"/>
      <c r="F223" s="81" t="s">
        <v>848</v>
      </c>
      <c r="G223" s="81" t="s">
        <v>23</v>
      </c>
      <c r="H223" s="45" t="s">
        <v>38</v>
      </c>
      <c r="I223" s="46" t="s">
        <v>849</v>
      </c>
      <c r="J223" s="217" t="s">
        <v>1447</v>
      </c>
      <c r="K223" s="303"/>
      <c r="L223" s="217" t="s">
        <v>1447</v>
      </c>
      <c r="M223" s="304"/>
      <c r="N223" s="240"/>
      <c r="O223" s="315"/>
    </row>
    <row r="224" spans="1:15" ht="12.75" x14ac:dyDescent="0.2">
      <c r="A224" s="299"/>
      <c r="B224" s="299"/>
      <c r="C224" s="300"/>
      <c r="D224" s="301"/>
      <c r="E224" s="302"/>
      <c r="F224" s="81" t="s">
        <v>871</v>
      </c>
      <c r="G224" s="81" t="s">
        <v>872</v>
      </c>
      <c r="H224" s="45" t="s">
        <v>38</v>
      </c>
      <c r="I224" s="46" t="s">
        <v>873</v>
      </c>
      <c r="J224" s="217" t="s">
        <v>1447</v>
      </c>
      <c r="K224" s="303"/>
      <c r="L224" s="217" t="s">
        <v>1447</v>
      </c>
      <c r="M224" s="304"/>
      <c r="N224" s="240"/>
      <c r="O224" s="315"/>
    </row>
    <row r="225" spans="1:15" ht="12.75" x14ac:dyDescent="0.2">
      <c r="A225" s="299" t="s">
        <v>18</v>
      </c>
      <c r="B225" s="299" t="s">
        <v>5</v>
      </c>
      <c r="C225" s="300" t="s">
        <v>2</v>
      </c>
      <c r="D225" s="301" t="s">
        <v>1547</v>
      </c>
      <c r="E225" s="302">
        <v>18</v>
      </c>
      <c r="F225" s="60" t="s">
        <v>624</v>
      </c>
      <c r="G225" s="60" t="s">
        <v>623</v>
      </c>
      <c r="H225" s="45" t="s">
        <v>39</v>
      </c>
      <c r="I225" s="46" t="s">
        <v>622</v>
      </c>
      <c r="J225" s="217" t="s">
        <v>1447</v>
      </c>
      <c r="K225" s="304">
        <v>14</v>
      </c>
      <c r="L225" s="217" t="s">
        <v>1447</v>
      </c>
      <c r="M225" s="304">
        <v>19</v>
      </c>
      <c r="N225" s="240"/>
      <c r="O225" s="315" t="s">
        <v>1183</v>
      </c>
    </row>
    <row r="226" spans="1:15" ht="12.75" x14ac:dyDescent="0.2">
      <c r="A226" s="299"/>
      <c r="B226" s="299"/>
      <c r="C226" s="300"/>
      <c r="D226" s="301"/>
      <c r="E226" s="302"/>
      <c r="F226" s="81" t="s">
        <v>735</v>
      </c>
      <c r="G226" s="81" t="s">
        <v>28</v>
      </c>
      <c r="H226" s="45" t="s">
        <v>39</v>
      </c>
      <c r="I226" s="46" t="s">
        <v>736</v>
      </c>
      <c r="J226" s="217" t="s">
        <v>1447</v>
      </c>
      <c r="K226" s="304"/>
      <c r="L226" s="217" t="s">
        <v>1447</v>
      </c>
      <c r="M226" s="304"/>
      <c r="N226" s="240"/>
      <c r="O226" s="315"/>
    </row>
    <row r="227" spans="1:15" ht="12.75" x14ac:dyDescent="0.2">
      <c r="A227" s="299"/>
      <c r="B227" s="299"/>
      <c r="C227" s="300"/>
      <c r="D227" s="301"/>
      <c r="E227" s="302"/>
      <c r="F227" s="81" t="s">
        <v>730</v>
      </c>
      <c r="G227" s="81" t="s">
        <v>731</v>
      </c>
      <c r="H227" s="45" t="s">
        <v>39</v>
      </c>
      <c r="I227" s="46" t="s">
        <v>732</v>
      </c>
      <c r="J227" s="217" t="s">
        <v>1447</v>
      </c>
      <c r="K227" s="304"/>
      <c r="L227" s="217" t="s">
        <v>1447</v>
      </c>
      <c r="M227" s="304"/>
      <c r="N227" s="240"/>
      <c r="O227" s="315"/>
    </row>
    <row r="228" spans="1:15" ht="12.75" x14ac:dyDescent="0.2">
      <c r="A228" s="299"/>
      <c r="B228" s="299"/>
      <c r="C228" s="300"/>
      <c r="D228" s="301"/>
      <c r="E228" s="302"/>
      <c r="F228" s="81" t="s">
        <v>742</v>
      </c>
      <c r="G228" s="81" t="s">
        <v>23</v>
      </c>
      <c r="H228" s="45" t="s">
        <v>39</v>
      </c>
      <c r="I228" s="46" t="s">
        <v>743</v>
      </c>
      <c r="J228" s="217" t="s">
        <v>1447</v>
      </c>
      <c r="K228" s="304"/>
      <c r="L228" s="217" t="s">
        <v>1447</v>
      </c>
      <c r="M228" s="304"/>
      <c r="N228" s="240"/>
      <c r="O228" s="315"/>
    </row>
    <row r="229" spans="1:15" ht="12.75" x14ac:dyDescent="0.2">
      <c r="A229" s="299"/>
      <c r="B229" s="299"/>
      <c r="C229" s="300"/>
      <c r="D229" s="301"/>
      <c r="E229" s="302"/>
      <c r="F229" s="81" t="s">
        <v>740</v>
      </c>
      <c r="G229" s="81" t="s">
        <v>59</v>
      </c>
      <c r="H229" s="45" t="s">
        <v>39</v>
      </c>
      <c r="I229" s="46" t="s">
        <v>741</v>
      </c>
      <c r="J229" s="240"/>
      <c r="K229" s="304"/>
      <c r="L229" s="217" t="s">
        <v>1447</v>
      </c>
      <c r="M229" s="304"/>
      <c r="N229" s="240"/>
      <c r="O229" s="315"/>
    </row>
    <row r="230" spans="1:15" ht="12.75" x14ac:dyDescent="0.2">
      <c r="A230" s="299" t="s">
        <v>18</v>
      </c>
      <c r="B230" s="299" t="s">
        <v>5</v>
      </c>
      <c r="C230" s="300" t="s">
        <v>2</v>
      </c>
      <c r="D230" s="301" t="s">
        <v>1547</v>
      </c>
      <c r="E230" s="302">
        <v>19</v>
      </c>
      <c r="F230" s="60" t="s">
        <v>1153</v>
      </c>
      <c r="G230" s="60" t="s">
        <v>1260</v>
      </c>
      <c r="H230" s="45" t="s">
        <v>48</v>
      </c>
      <c r="I230" s="46" t="s">
        <v>1155</v>
      </c>
      <c r="J230" s="217" t="s">
        <v>1447</v>
      </c>
      <c r="K230" s="304">
        <v>26</v>
      </c>
      <c r="L230" s="217" t="s">
        <v>1447</v>
      </c>
      <c r="M230" s="304">
        <v>16</v>
      </c>
      <c r="N230" s="240"/>
      <c r="O230" s="315" t="s">
        <v>1184</v>
      </c>
    </row>
    <row r="231" spans="1:15" ht="12.75" x14ac:dyDescent="0.2">
      <c r="A231" s="299"/>
      <c r="B231" s="299"/>
      <c r="C231" s="300"/>
      <c r="D231" s="301"/>
      <c r="E231" s="302"/>
      <c r="F231" s="81" t="s">
        <v>762</v>
      </c>
      <c r="G231" s="81" t="s">
        <v>63</v>
      </c>
      <c r="H231" s="45" t="s">
        <v>48</v>
      </c>
      <c r="I231" s="46" t="s">
        <v>763</v>
      </c>
      <c r="J231" s="217" t="s">
        <v>1447</v>
      </c>
      <c r="K231" s="304"/>
      <c r="L231" s="217" t="s">
        <v>1447</v>
      </c>
      <c r="M231" s="304"/>
      <c r="N231" s="240"/>
      <c r="O231" s="315"/>
    </row>
    <row r="232" spans="1:15" ht="12.75" x14ac:dyDescent="0.2">
      <c r="A232" s="299"/>
      <c r="B232" s="299"/>
      <c r="C232" s="300"/>
      <c r="D232" s="301"/>
      <c r="E232" s="302"/>
      <c r="F232" s="81" t="s">
        <v>1507</v>
      </c>
      <c r="G232" s="81" t="s">
        <v>776</v>
      </c>
      <c r="H232" s="45" t="s">
        <v>48</v>
      </c>
      <c r="I232" s="46" t="s">
        <v>1506</v>
      </c>
      <c r="J232" s="217" t="s">
        <v>1447</v>
      </c>
      <c r="K232" s="304"/>
      <c r="L232" s="217" t="s">
        <v>1447</v>
      </c>
      <c r="M232" s="304"/>
      <c r="N232" s="240"/>
      <c r="O232" s="315"/>
    </row>
    <row r="233" spans="1:15" ht="12.75" x14ac:dyDescent="0.2">
      <c r="A233" s="299"/>
      <c r="B233" s="299"/>
      <c r="C233" s="300"/>
      <c r="D233" s="301"/>
      <c r="E233" s="302"/>
      <c r="F233" s="81" t="s">
        <v>1627</v>
      </c>
      <c r="G233" s="81" t="s">
        <v>773</v>
      </c>
      <c r="H233" s="45" t="s">
        <v>48</v>
      </c>
      <c r="I233" s="46" t="s">
        <v>1628</v>
      </c>
      <c r="J233" s="240"/>
      <c r="K233" s="304"/>
      <c r="L233" s="217" t="s">
        <v>1447</v>
      </c>
      <c r="M233" s="304"/>
      <c r="N233" s="240"/>
      <c r="O233" s="315"/>
    </row>
    <row r="234" spans="1:15" ht="12.75" x14ac:dyDescent="0.2">
      <c r="A234" s="299"/>
      <c r="B234" s="299"/>
      <c r="C234" s="300"/>
      <c r="D234" s="301"/>
      <c r="E234" s="302"/>
      <c r="F234" s="60" t="s">
        <v>1254</v>
      </c>
      <c r="G234" s="60" t="s">
        <v>66</v>
      </c>
      <c r="H234" s="45" t="s">
        <v>48</v>
      </c>
      <c r="I234" s="46" t="s">
        <v>1255</v>
      </c>
      <c r="J234" s="217" t="s">
        <v>1447</v>
      </c>
      <c r="K234" s="304"/>
      <c r="L234" s="217" t="s">
        <v>1447</v>
      </c>
      <c r="M234" s="304"/>
      <c r="N234" s="240"/>
      <c r="O234" s="315"/>
    </row>
    <row r="235" spans="1:15" ht="12.75" x14ac:dyDescent="0.2">
      <c r="A235" s="299" t="s">
        <v>18</v>
      </c>
      <c r="B235" s="299" t="s">
        <v>5</v>
      </c>
      <c r="C235" s="300" t="s">
        <v>2</v>
      </c>
      <c r="D235" s="301" t="s">
        <v>1547</v>
      </c>
      <c r="E235" s="302">
        <v>20</v>
      </c>
      <c r="F235" s="60" t="s">
        <v>412</v>
      </c>
      <c r="G235" s="60" t="s">
        <v>411</v>
      </c>
      <c r="H235" s="45" t="s">
        <v>71</v>
      </c>
      <c r="I235" s="46" t="s">
        <v>410</v>
      </c>
      <c r="J235" s="217" t="s">
        <v>1447</v>
      </c>
      <c r="K235" s="304">
        <v>18</v>
      </c>
      <c r="L235" s="217" t="s">
        <v>1447</v>
      </c>
      <c r="M235" s="304">
        <v>18</v>
      </c>
      <c r="N235" s="240"/>
      <c r="O235" s="315" t="s">
        <v>1582</v>
      </c>
    </row>
    <row r="236" spans="1:15" ht="12.75" x14ac:dyDescent="0.2">
      <c r="A236" s="299"/>
      <c r="B236" s="299"/>
      <c r="C236" s="300"/>
      <c r="D236" s="301"/>
      <c r="E236" s="302"/>
      <c r="F236" s="81" t="s">
        <v>34</v>
      </c>
      <c r="G236" s="81" t="s">
        <v>1126</v>
      </c>
      <c r="H236" s="45" t="s">
        <v>71</v>
      </c>
      <c r="I236" s="46" t="s">
        <v>1127</v>
      </c>
      <c r="J236" s="217" t="s">
        <v>1447</v>
      </c>
      <c r="K236" s="304"/>
      <c r="L236" s="217" t="s">
        <v>1447</v>
      </c>
      <c r="M236" s="304"/>
      <c r="N236" s="240"/>
      <c r="O236" s="315"/>
    </row>
    <row r="237" spans="1:15" ht="12.75" x14ac:dyDescent="0.2">
      <c r="A237" s="299"/>
      <c r="B237" s="299"/>
      <c r="C237" s="300"/>
      <c r="D237" s="301"/>
      <c r="E237" s="302"/>
      <c r="F237" s="81" t="s">
        <v>61</v>
      </c>
      <c r="G237" s="81" t="s">
        <v>1116</v>
      </c>
      <c r="H237" s="45" t="s">
        <v>71</v>
      </c>
      <c r="I237" s="46" t="s">
        <v>1117</v>
      </c>
      <c r="J237" s="217" t="s">
        <v>1447</v>
      </c>
      <c r="K237" s="304"/>
      <c r="L237" s="217" t="s">
        <v>1447</v>
      </c>
      <c r="M237" s="304"/>
      <c r="N237" s="240"/>
      <c r="O237" s="315"/>
    </row>
    <row r="238" spans="1:15" ht="12.75" x14ac:dyDescent="0.2">
      <c r="A238" s="299"/>
      <c r="B238" s="299"/>
      <c r="C238" s="300"/>
      <c r="D238" s="301"/>
      <c r="E238" s="302"/>
      <c r="F238" s="81" t="s">
        <v>1088</v>
      </c>
      <c r="G238" s="81" t="s">
        <v>1089</v>
      </c>
      <c r="H238" s="45" t="s">
        <v>71</v>
      </c>
      <c r="I238" s="46" t="s">
        <v>1090</v>
      </c>
      <c r="J238" s="217" t="s">
        <v>1447</v>
      </c>
      <c r="K238" s="304"/>
      <c r="L238" s="217" t="s">
        <v>1447</v>
      </c>
      <c r="M238" s="304"/>
      <c r="N238" s="240"/>
      <c r="O238" s="315"/>
    </row>
    <row r="239" spans="1:15" ht="12.75" x14ac:dyDescent="0.2">
      <c r="A239" s="299"/>
      <c r="B239" s="299"/>
      <c r="C239" s="300"/>
      <c r="D239" s="301"/>
      <c r="E239" s="302"/>
      <c r="F239" s="60" t="s">
        <v>406</v>
      </c>
      <c r="G239" s="60" t="s">
        <v>405</v>
      </c>
      <c r="H239" s="45" t="s">
        <v>71</v>
      </c>
      <c r="I239" s="46" t="s">
        <v>404</v>
      </c>
      <c r="J239" s="261"/>
      <c r="K239" s="304"/>
      <c r="L239" s="217" t="s">
        <v>1447</v>
      </c>
      <c r="M239" s="304"/>
      <c r="N239" s="240"/>
      <c r="O239" s="315"/>
    </row>
    <row r="240" spans="1:15" ht="12.75" x14ac:dyDescent="0.2">
      <c r="A240" s="299" t="s">
        <v>18</v>
      </c>
      <c r="B240" s="299" t="s">
        <v>5</v>
      </c>
      <c r="C240" s="300" t="s">
        <v>2</v>
      </c>
      <c r="D240" s="301" t="s">
        <v>1547</v>
      </c>
      <c r="E240" s="302">
        <v>21</v>
      </c>
      <c r="F240" s="81" t="s">
        <v>34</v>
      </c>
      <c r="G240" s="81" t="s">
        <v>1258</v>
      </c>
      <c r="H240" s="45" t="s">
        <v>39</v>
      </c>
      <c r="I240" s="46" t="s">
        <v>1259</v>
      </c>
      <c r="J240" s="217" t="s">
        <v>1447</v>
      </c>
      <c r="K240" s="304">
        <v>19</v>
      </c>
      <c r="L240" s="217" t="s">
        <v>1447</v>
      </c>
      <c r="M240" s="304">
        <v>29</v>
      </c>
      <c r="N240" s="212"/>
      <c r="O240" s="315"/>
    </row>
    <row r="241" spans="1:15" ht="12.75" x14ac:dyDescent="0.2">
      <c r="A241" s="299"/>
      <c r="B241" s="299"/>
      <c r="C241" s="300"/>
      <c r="D241" s="301"/>
      <c r="E241" s="302"/>
      <c r="F241" s="81" t="s">
        <v>1519</v>
      </c>
      <c r="G241" s="81" t="s">
        <v>22</v>
      </c>
      <c r="H241" s="45" t="s">
        <v>42</v>
      </c>
      <c r="I241" s="46" t="s">
        <v>1518</v>
      </c>
      <c r="J241" s="217" t="s">
        <v>1447</v>
      </c>
      <c r="K241" s="304"/>
      <c r="L241" s="261"/>
      <c r="M241" s="304"/>
      <c r="N241" s="212"/>
      <c r="O241" s="315"/>
    </row>
    <row r="242" spans="1:15" ht="12.75" x14ac:dyDescent="0.2">
      <c r="A242" s="299"/>
      <c r="B242" s="299"/>
      <c r="C242" s="300"/>
      <c r="D242" s="301"/>
      <c r="E242" s="302"/>
      <c r="F242" s="81" t="s">
        <v>715</v>
      </c>
      <c r="G242" s="81" t="s">
        <v>716</v>
      </c>
      <c r="H242" s="45" t="s">
        <v>635</v>
      </c>
      <c r="I242" s="46" t="s">
        <v>717</v>
      </c>
      <c r="J242" s="217" t="s">
        <v>1447</v>
      </c>
      <c r="K242" s="304"/>
      <c r="L242" s="217" t="s">
        <v>1447</v>
      </c>
      <c r="M242" s="304"/>
      <c r="N242" s="212"/>
      <c r="O242" s="315"/>
    </row>
    <row r="243" spans="1:15" ht="12.75" x14ac:dyDescent="0.2">
      <c r="A243" s="299"/>
      <c r="B243" s="299"/>
      <c r="C243" s="300"/>
      <c r="D243" s="301"/>
      <c r="E243" s="302"/>
      <c r="F243" s="60" t="s">
        <v>648</v>
      </c>
      <c r="G243" s="60" t="s">
        <v>647</v>
      </c>
      <c r="H243" s="45" t="s">
        <v>635</v>
      </c>
      <c r="I243" s="46" t="s">
        <v>646</v>
      </c>
      <c r="J243" s="217" t="s">
        <v>1447</v>
      </c>
      <c r="K243" s="304"/>
      <c r="L243" s="217" t="s">
        <v>1447</v>
      </c>
      <c r="M243" s="304"/>
      <c r="N243" s="212"/>
      <c r="O243" s="315"/>
    </row>
    <row r="244" spans="1:15" ht="12.75" x14ac:dyDescent="0.2">
      <c r="A244" s="299"/>
      <c r="B244" s="299"/>
      <c r="C244" s="300"/>
      <c r="D244" s="301"/>
      <c r="E244" s="302"/>
      <c r="F244" s="81" t="s">
        <v>1624</v>
      </c>
      <c r="G244" s="81" t="s">
        <v>1625</v>
      </c>
      <c r="H244" s="45" t="s">
        <v>39</v>
      </c>
      <c r="I244" s="46" t="s">
        <v>1626</v>
      </c>
      <c r="J244" s="240"/>
      <c r="K244" s="304"/>
      <c r="L244" s="217" t="s">
        <v>1447</v>
      </c>
      <c r="M244" s="304"/>
      <c r="N244" s="212"/>
      <c r="O244" s="315"/>
    </row>
    <row r="245" spans="1:15" ht="12.75" x14ac:dyDescent="0.2">
      <c r="A245" s="299" t="s">
        <v>18</v>
      </c>
      <c r="B245" s="299" t="s">
        <v>5</v>
      </c>
      <c r="C245" s="300" t="s">
        <v>2</v>
      </c>
      <c r="D245" s="301" t="s">
        <v>1547</v>
      </c>
      <c r="E245" s="302">
        <v>22</v>
      </c>
      <c r="F245" s="81" t="s">
        <v>1514</v>
      </c>
      <c r="G245" s="81" t="s">
        <v>316</v>
      </c>
      <c r="H245" s="45" t="s">
        <v>48</v>
      </c>
      <c r="I245" s="46" t="s">
        <v>1513</v>
      </c>
      <c r="J245" s="217" t="s">
        <v>1447</v>
      </c>
      <c r="K245" s="304">
        <v>28</v>
      </c>
      <c r="L245" s="217" t="s">
        <v>1447</v>
      </c>
      <c r="M245" s="304">
        <v>20</v>
      </c>
      <c r="N245" s="212"/>
      <c r="O245" s="315"/>
    </row>
    <row r="246" spans="1:15" ht="12.75" x14ac:dyDescent="0.2">
      <c r="A246" s="299"/>
      <c r="B246" s="299"/>
      <c r="C246" s="300"/>
      <c r="D246" s="301"/>
      <c r="E246" s="302"/>
      <c r="F246" s="60" t="s">
        <v>607</v>
      </c>
      <c r="G246" s="60" t="s">
        <v>606</v>
      </c>
      <c r="H246" s="45" t="s">
        <v>48</v>
      </c>
      <c r="I246" s="46" t="s">
        <v>605</v>
      </c>
      <c r="J246" s="217" t="s">
        <v>1447</v>
      </c>
      <c r="K246" s="304"/>
      <c r="L246" s="217" t="s">
        <v>1447</v>
      </c>
      <c r="M246" s="304"/>
      <c r="N246" s="212"/>
      <c r="O246" s="315"/>
    </row>
    <row r="247" spans="1:15" ht="12.75" x14ac:dyDescent="0.2">
      <c r="A247" s="299"/>
      <c r="B247" s="299"/>
      <c r="C247" s="300"/>
      <c r="D247" s="301"/>
      <c r="E247" s="302"/>
      <c r="F247" s="60" t="s">
        <v>583</v>
      </c>
      <c r="G247" s="60" t="s">
        <v>584</v>
      </c>
      <c r="H247" s="45" t="s">
        <v>48</v>
      </c>
      <c r="I247" s="46" t="s">
        <v>582</v>
      </c>
      <c r="J247" s="217" t="s">
        <v>1447</v>
      </c>
      <c r="K247" s="304"/>
      <c r="L247" s="217" t="s">
        <v>1447</v>
      </c>
      <c r="M247" s="304"/>
      <c r="N247" s="212"/>
      <c r="O247" s="315"/>
    </row>
    <row r="248" spans="1:15" ht="12.75" x14ac:dyDescent="0.2">
      <c r="A248" s="299"/>
      <c r="B248" s="299"/>
      <c r="C248" s="300"/>
      <c r="D248" s="301"/>
      <c r="E248" s="302"/>
      <c r="F248" s="81" t="s">
        <v>1512</v>
      </c>
      <c r="G248" s="81" t="s">
        <v>816</v>
      </c>
      <c r="H248" s="45" t="s">
        <v>48</v>
      </c>
      <c r="I248" s="46" t="s">
        <v>1511</v>
      </c>
      <c r="J248" s="217" t="s">
        <v>1447</v>
      </c>
      <c r="K248" s="304"/>
      <c r="L248" s="217" t="s">
        <v>1447</v>
      </c>
      <c r="M248" s="304"/>
      <c r="N248" s="212"/>
      <c r="O248" s="315"/>
    </row>
    <row r="249" spans="1:15" ht="12.75" x14ac:dyDescent="0.2">
      <c r="A249" s="299"/>
      <c r="B249" s="299"/>
      <c r="C249" s="300"/>
      <c r="D249" s="301"/>
      <c r="E249" s="302"/>
      <c r="F249" s="81" t="s">
        <v>1162</v>
      </c>
      <c r="G249" s="81" t="s">
        <v>1163</v>
      </c>
      <c r="H249" s="45" t="s">
        <v>115</v>
      </c>
      <c r="I249" s="46" t="s">
        <v>1164</v>
      </c>
      <c r="J249" s="217" t="s">
        <v>1447</v>
      </c>
      <c r="K249" s="304"/>
      <c r="L249" s="217" t="s">
        <v>1447</v>
      </c>
      <c r="M249" s="304"/>
      <c r="N249" s="212"/>
      <c r="O249" s="315"/>
    </row>
    <row r="250" spans="1:15" ht="12.75" x14ac:dyDescent="0.2">
      <c r="A250" s="299" t="s">
        <v>18</v>
      </c>
      <c r="B250" s="299" t="s">
        <v>5</v>
      </c>
      <c r="C250" s="300" t="s">
        <v>2</v>
      </c>
      <c r="D250" s="301" t="s">
        <v>1547</v>
      </c>
      <c r="E250" s="302">
        <v>23</v>
      </c>
      <c r="F250" s="60" t="s">
        <v>1198</v>
      </c>
      <c r="G250" s="60" t="s">
        <v>1199</v>
      </c>
      <c r="H250" s="45" t="s">
        <v>38</v>
      </c>
      <c r="I250" s="46" t="s">
        <v>1200</v>
      </c>
      <c r="J250" s="217" t="s">
        <v>1447</v>
      </c>
      <c r="K250" s="303">
        <v>21</v>
      </c>
      <c r="L250" s="217" t="s">
        <v>1447</v>
      </c>
      <c r="M250" s="304">
        <v>25</v>
      </c>
      <c r="N250" s="212"/>
      <c r="O250" s="315"/>
    </row>
    <row r="251" spans="1:15" ht="12.75" x14ac:dyDescent="0.2">
      <c r="A251" s="299"/>
      <c r="B251" s="299"/>
      <c r="C251" s="300"/>
      <c r="D251" s="301"/>
      <c r="E251" s="302"/>
      <c r="F251" s="81" t="s">
        <v>858</v>
      </c>
      <c r="G251" s="81" t="s">
        <v>859</v>
      </c>
      <c r="H251" s="45" t="s">
        <v>38</v>
      </c>
      <c r="I251" s="46" t="s">
        <v>860</v>
      </c>
      <c r="J251" s="217" t="s">
        <v>1447</v>
      </c>
      <c r="K251" s="303"/>
      <c r="L251" s="217" t="s">
        <v>1447</v>
      </c>
      <c r="M251" s="304"/>
      <c r="N251" s="212"/>
      <c r="O251" s="315"/>
    </row>
    <row r="252" spans="1:15" ht="12.75" x14ac:dyDescent="0.2">
      <c r="A252" s="299"/>
      <c r="B252" s="299"/>
      <c r="C252" s="300"/>
      <c r="D252" s="301"/>
      <c r="E252" s="302"/>
      <c r="F252" s="81" t="s">
        <v>1430</v>
      </c>
      <c r="G252" s="81" t="s">
        <v>1303</v>
      </c>
      <c r="H252" s="45" t="s">
        <v>38</v>
      </c>
      <c r="I252" s="46" t="s">
        <v>1431</v>
      </c>
      <c r="J252" s="217" t="s">
        <v>1447</v>
      </c>
      <c r="K252" s="303"/>
      <c r="L252" s="217" t="s">
        <v>1447</v>
      </c>
      <c r="M252" s="304"/>
      <c r="N252" s="212"/>
      <c r="O252" s="315"/>
    </row>
    <row r="253" spans="1:15" ht="12.75" x14ac:dyDescent="0.2">
      <c r="A253" s="299"/>
      <c r="B253" s="299"/>
      <c r="C253" s="300"/>
      <c r="D253" s="301"/>
      <c r="E253" s="302"/>
      <c r="F253" s="81" t="s">
        <v>1484</v>
      </c>
      <c r="G253" s="81" t="s">
        <v>74</v>
      </c>
      <c r="H253" s="45" t="s">
        <v>38</v>
      </c>
      <c r="I253" s="46" t="s">
        <v>1483</v>
      </c>
      <c r="J253" s="217" t="s">
        <v>1447</v>
      </c>
      <c r="K253" s="303"/>
      <c r="L253" s="217" t="s">
        <v>1447</v>
      </c>
      <c r="M253" s="304"/>
      <c r="N253" s="212"/>
      <c r="O253" s="315"/>
    </row>
    <row r="254" spans="1:15" ht="12.75" x14ac:dyDescent="0.2">
      <c r="A254" s="299"/>
      <c r="B254" s="299"/>
      <c r="C254" s="300"/>
      <c r="D254" s="301"/>
      <c r="E254" s="302"/>
      <c r="F254" s="81" t="s">
        <v>833</v>
      </c>
      <c r="G254" s="81" t="s">
        <v>834</v>
      </c>
      <c r="H254" s="45" t="s">
        <v>38</v>
      </c>
      <c r="I254" s="46" t="s">
        <v>835</v>
      </c>
      <c r="J254" s="240"/>
      <c r="K254" s="303"/>
      <c r="L254" s="217" t="s">
        <v>1447</v>
      </c>
      <c r="M254" s="304"/>
      <c r="N254" s="212"/>
      <c r="O254" s="315"/>
    </row>
    <row r="255" spans="1:15" ht="12.75" x14ac:dyDescent="0.2">
      <c r="A255" s="299" t="s">
        <v>18</v>
      </c>
      <c r="B255" s="299" t="s">
        <v>5</v>
      </c>
      <c r="C255" s="300" t="s">
        <v>2</v>
      </c>
      <c r="D255" s="301" t="s">
        <v>1547</v>
      </c>
      <c r="E255" s="302">
        <v>24</v>
      </c>
      <c r="F255" s="60" t="s">
        <v>637</v>
      </c>
      <c r="G255" s="60" t="s">
        <v>636</v>
      </c>
      <c r="H255" s="45" t="s">
        <v>635</v>
      </c>
      <c r="I255" s="46" t="s">
        <v>634</v>
      </c>
      <c r="J255" s="217" t="s">
        <v>1447</v>
      </c>
      <c r="K255" s="304">
        <v>22</v>
      </c>
      <c r="L255" s="217" t="s">
        <v>1447</v>
      </c>
      <c r="M255" s="304">
        <v>23</v>
      </c>
      <c r="N255" s="212"/>
      <c r="O255" s="315"/>
    </row>
    <row r="256" spans="1:15" ht="12.75" x14ac:dyDescent="0.2">
      <c r="A256" s="299"/>
      <c r="B256" s="299"/>
      <c r="C256" s="300"/>
      <c r="D256" s="301"/>
      <c r="E256" s="302"/>
      <c r="F256" s="81" t="s">
        <v>671</v>
      </c>
      <c r="G256" s="81" t="s">
        <v>672</v>
      </c>
      <c r="H256" s="45" t="s">
        <v>42</v>
      </c>
      <c r="I256" s="46" t="s">
        <v>673</v>
      </c>
      <c r="J256" s="217" t="s">
        <v>1447</v>
      </c>
      <c r="K256" s="304"/>
      <c r="L256" s="217" t="s">
        <v>1447</v>
      </c>
      <c r="M256" s="304"/>
      <c r="N256" s="212"/>
      <c r="O256" s="315"/>
    </row>
    <row r="257" spans="1:15" ht="12.75" x14ac:dyDescent="0.2">
      <c r="A257" s="299"/>
      <c r="B257" s="299"/>
      <c r="C257" s="300"/>
      <c r="D257" s="301"/>
      <c r="E257" s="302"/>
      <c r="F257" s="81" t="s">
        <v>733</v>
      </c>
      <c r="G257" s="81" t="s">
        <v>23</v>
      </c>
      <c r="H257" s="45" t="s">
        <v>39</v>
      </c>
      <c r="I257" s="46" t="s">
        <v>734</v>
      </c>
      <c r="J257" s="217" t="s">
        <v>1447</v>
      </c>
      <c r="K257" s="304"/>
      <c r="L257" s="217" t="s">
        <v>1447</v>
      </c>
      <c r="M257" s="304"/>
      <c r="N257" s="212"/>
      <c r="O257" s="315"/>
    </row>
    <row r="258" spans="1:15" ht="12.75" x14ac:dyDescent="0.2">
      <c r="A258" s="299"/>
      <c r="B258" s="299"/>
      <c r="C258" s="300"/>
      <c r="D258" s="301"/>
      <c r="E258" s="302"/>
      <c r="F258" s="81" t="s">
        <v>748</v>
      </c>
      <c r="G258" s="81" t="s">
        <v>749</v>
      </c>
      <c r="H258" s="45" t="s">
        <v>39</v>
      </c>
      <c r="I258" s="46" t="s">
        <v>750</v>
      </c>
      <c r="J258" s="217" t="s">
        <v>1447</v>
      </c>
      <c r="K258" s="304"/>
      <c r="L258" s="217" t="s">
        <v>1447</v>
      </c>
      <c r="M258" s="304"/>
      <c r="N258" s="212"/>
      <c r="O258" s="315"/>
    </row>
    <row r="259" spans="1:15" ht="12.75" x14ac:dyDescent="0.2">
      <c r="A259" s="299" t="s">
        <v>18</v>
      </c>
      <c r="B259" s="299" t="s">
        <v>5</v>
      </c>
      <c r="C259" s="300" t="s">
        <v>2</v>
      </c>
      <c r="D259" s="301" t="s">
        <v>1547</v>
      </c>
      <c r="E259" s="302">
        <v>25</v>
      </c>
      <c r="F259" s="81" t="s">
        <v>815</v>
      </c>
      <c r="G259" s="81" t="s">
        <v>816</v>
      </c>
      <c r="H259" s="45" t="s">
        <v>48</v>
      </c>
      <c r="I259" s="46" t="s">
        <v>817</v>
      </c>
      <c r="J259" s="217" t="s">
        <v>1447</v>
      </c>
      <c r="K259" s="304">
        <v>29</v>
      </c>
      <c r="L259" s="217" t="s">
        <v>1447</v>
      </c>
      <c r="M259" s="304">
        <v>24</v>
      </c>
      <c r="N259" s="212"/>
      <c r="O259" s="315"/>
    </row>
    <row r="260" spans="1:15" ht="12.75" x14ac:dyDescent="0.2">
      <c r="A260" s="299"/>
      <c r="B260" s="299"/>
      <c r="C260" s="300"/>
      <c r="D260" s="301"/>
      <c r="E260" s="302"/>
      <c r="F260" s="81" t="s">
        <v>775</v>
      </c>
      <c r="G260" s="81" t="s">
        <v>776</v>
      </c>
      <c r="H260" s="45" t="s">
        <v>48</v>
      </c>
      <c r="I260" s="46" t="s">
        <v>777</v>
      </c>
      <c r="J260" s="217" t="s">
        <v>1447</v>
      </c>
      <c r="K260" s="304"/>
      <c r="L260" s="217" t="s">
        <v>1447</v>
      </c>
      <c r="M260" s="304"/>
      <c r="N260" s="212"/>
      <c r="O260" s="315"/>
    </row>
    <row r="261" spans="1:15" ht="12.75" x14ac:dyDescent="0.2">
      <c r="A261" s="299"/>
      <c r="B261" s="299"/>
      <c r="C261" s="300"/>
      <c r="D261" s="301"/>
      <c r="E261" s="302"/>
      <c r="F261" s="81" t="s">
        <v>764</v>
      </c>
      <c r="G261" s="81" t="s">
        <v>58</v>
      </c>
      <c r="H261" s="45" t="s">
        <v>48</v>
      </c>
      <c r="I261" s="46" t="s">
        <v>1508</v>
      </c>
      <c r="J261" s="217" t="s">
        <v>1447</v>
      </c>
      <c r="K261" s="304"/>
      <c r="L261" s="217" t="s">
        <v>1447</v>
      </c>
      <c r="M261" s="304"/>
      <c r="N261" s="212"/>
      <c r="O261" s="315"/>
    </row>
    <row r="262" spans="1:15" ht="12.75" x14ac:dyDescent="0.2">
      <c r="A262" s="299"/>
      <c r="B262" s="299"/>
      <c r="C262" s="300"/>
      <c r="D262" s="301"/>
      <c r="E262" s="302"/>
      <c r="F262" s="60" t="s">
        <v>1480</v>
      </c>
      <c r="G262" s="60" t="s">
        <v>1479</v>
      </c>
      <c r="H262" s="45" t="s">
        <v>48</v>
      </c>
      <c r="I262" s="46" t="s">
        <v>1478</v>
      </c>
      <c r="J262" s="217" t="s">
        <v>1447</v>
      </c>
      <c r="K262" s="304"/>
      <c r="L262" s="217" t="s">
        <v>1447</v>
      </c>
      <c r="M262" s="304"/>
      <c r="N262" s="212"/>
      <c r="O262" s="315"/>
    </row>
    <row r="263" spans="1:15" ht="12.75" x14ac:dyDescent="0.2">
      <c r="A263" s="299"/>
      <c r="B263" s="299"/>
      <c r="C263" s="300"/>
      <c r="D263" s="301"/>
      <c r="E263" s="302"/>
      <c r="F263" s="60" t="s">
        <v>1477</v>
      </c>
      <c r="G263" s="60" t="s">
        <v>1476</v>
      </c>
      <c r="H263" s="45" t="s">
        <v>48</v>
      </c>
      <c r="I263" s="46" t="s">
        <v>1475</v>
      </c>
      <c r="J263" s="217" t="s">
        <v>1447</v>
      </c>
      <c r="K263" s="304"/>
      <c r="L263" s="217" t="s">
        <v>1447</v>
      </c>
      <c r="M263" s="304"/>
      <c r="N263" s="212"/>
      <c r="O263" s="315"/>
    </row>
    <row r="264" spans="1:15" ht="12.75" x14ac:dyDescent="0.2">
      <c r="A264" s="299" t="s">
        <v>18</v>
      </c>
      <c r="B264" s="299" t="s">
        <v>5</v>
      </c>
      <c r="C264" s="300" t="s">
        <v>2</v>
      </c>
      <c r="D264" s="301" t="s">
        <v>1547</v>
      </c>
      <c r="E264" s="302">
        <v>26</v>
      </c>
      <c r="F264" s="60" t="s">
        <v>504</v>
      </c>
      <c r="G264" s="60" t="s">
        <v>43</v>
      </c>
      <c r="H264" s="45" t="s">
        <v>99</v>
      </c>
      <c r="I264" s="46" t="s">
        <v>503</v>
      </c>
      <c r="J264" s="217" t="s">
        <v>1447</v>
      </c>
      <c r="K264" s="304">
        <v>25</v>
      </c>
      <c r="L264" s="217" t="s">
        <v>1447</v>
      </c>
      <c r="M264" s="304">
        <v>27</v>
      </c>
      <c r="N264" s="212"/>
      <c r="O264" s="315"/>
    </row>
    <row r="265" spans="1:15" ht="12.75" x14ac:dyDescent="0.2">
      <c r="A265" s="299"/>
      <c r="B265" s="299"/>
      <c r="C265" s="300"/>
      <c r="D265" s="301"/>
      <c r="E265" s="302"/>
      <c r="F265" s="81" t="s">
        <v>905</v>
      </c>
      <c r="G265" s="81" t="s">
        <v>52</v>
      </c>
      <c r="H265" s="45" t="s">
        <v>99</v>
      </c>
      <c r="I265" s="46" t="s">
        <v>906</v>
      </c>
      <c r="J265" s="217" t="s">
        <v>1447</v>
      </c>
      <c r="K265" s="304"/>
      <c r="L265" s="217" t="s">
        <v>1447</v>
      </c>
      <c r="M265" s="304"/>
      <c r="N265" s="212"/>
      <c r="O265" s="315"/>
    </row>
    <row r="266" spans="1:15" ht="12.75" x14ac:dyDescent="0.2">
      <c r="A266" s="299"/>
      <c r="B266" s="299"/>
      <c r="C266" s="300"/>
      <c r="D266" s="301"/>
      <c r="E266" s="302"/>
      <c r="F266" s="81" t="s">
        <v>917</v>
      </c>
      <c r="G266" s="81" t="s">
        <v>57</v>
      </c>
      <c r="H266" s="45" t="s">
        <v>99</v>
      </c>
      <c r="I266" s="46" t="s">
        <v>918</v>
      </c>
      <c r="J266" s="217" t="s">
        <v>1447</v>
      </c>
      <c r="K266" s="304"/>
      <c r="L266" s="217" t="s">
        <v>1447</v>
      </c>
      <c r="M266" s="304"/>
      <c r="N266" s="212"/>
      <c r="O266" s="315"/>
    </row>
    <row r="267" spans="1:15" ht="12.75" x14ac:dyDescent="0.2">
      <c r="A267" s="299"/>
      <c r="B267" s="299"/>
      <c r="C267" s="300"/>
      <c r="D267" s="301"/>
      <c r="E267" s="302"/>
      <c r="F267" s="81" t="s">
        <v>919</v>
      </c>
      <c r="G267" s="81" t="s">
        <v>22</v>
      </c>
      <c r="H267" s="45" t="s">
        <v>99</v>
      </c>
      <c r="I267" s="46" t="s">
        <v>920</v>
      </c>
      <c r="J267" s="217" t="s">
        <v>1447</v>
      </c>
      <c r="K267" s="304"/>
      <c r="L267" s="217" t="s">
        <v>1447</v>
      </c>
      <c r="M267" s="304"/>
      <c r="N267" s="212"/>
      <c r="O267" s="315"/>
    </row>
    <row r="268" spans="1:15" ht="12.75" x14ac:dyDescent="0.2">
      <c r="A268" s="299"/>
      <c r="B268" s="299"/>
      <c r="C268" s="300"/>
      <c r="D268" s="301"/>
      <c r="E268" s="302"/>
      <c r="F268" s="81" t="s">
        <v>911</v>
      </c>
      <c r="G268" s="81" t="s">
        <v>912</v>
      </c>
      <c r="H268" s="45" t="s">
        <v>99</v>
      </c>
      <c r="I268" s="46" t="s">
        <v>913</v>
      </c>
      <c r="J268" s="217" t="s">
        <v>1447</v>
      </c>
      <c r="K268" s="304"/>
      <c r="L268" s="217" t="s">
        <v>1447</v>
      </c>
      <c r="M268" s="304"/>
      <c r="N268" s="212"/>
      <c r="O268" s="315"/>
    </row>
    <row r="269" spans="1:15" ht="12.75" x14ac:dyDescent="0.2">
      <c r="A269" s="299" t="s">
        <v>18</v>
      </c>
      <c r="B269" s="299" t="s">
        <v>5</v>
      </c>
      <c r="C269" s="300" t="s">
        <v>2</v>
      </c>
      <c r="D269" s="301" t="s">
        <v>1547</v>
      </c>
      <c r="E269" s="302">
        <v>27</v>
      </c>
      <c r="F269" s="60" t="s">
        <v>510</v>
      </c>
      <c r="G269" s="60" t="s">
        <v>509</v>
      </c>
      <c r="H269" s="45" t="s">
        <v>99</v>
      </c>
      <c r="I269" s="46" t="s">
        <v>508</v>
      </c>
      <c r="J269" s="217" t="s">
        <v>1447</v>
      </c>
      <c r="K269" s="304">
        <v>31</v>
      </c>
      <c r="L269" s="261"/>
      <c r="M269" s="304">
        <v>26</v>
      </c>
      <c r="N269" s="212"/>
      <c r="O269" s="315"/>
    </row>
    <row r="270" spans="1:15" ht="12.75" x14ac:dyDescent="0.2">
      <c r="A270" s="299"/>
      <c r="B270" s="299"/>
      <c r="C270" s="300"/>
      <c r="D270" s="301"/>
      <c r="E270" s="302"/>
      <c r="F270" s="81" t="s">
        <v>921</v>
      </c>
      <c r="G270" s="81" t="s">
        <v>922</v>
      </c>
      <c r="H270" s="45" t="s">
        <v>99</v>
      </c>
      <c r="I270" s="46" t="s">
        <v>923</v>
      </c>
      <c r="J270" s="217" t="s">
        <v>1447</v>
      </c>
      <c r="K270" s="304"/>
      <c r="L270" s="217" t="s">
        <v>1447</v>
      </c>
      <c r="M270" s="304"/>
      <c r="N270" s="212"/>
      <c r="O270" s="315"/>
    </row>
    <row r="271" spans="1:15" ht="12.75" x14ac:dyDescent="0.2">
      <c r="A271" s="299"/>
      <c r="B271" s="299"/>
      <c r="C271" s="300"/>
      <c r="D271" s="301"/>
      <c r="E271" s="302"/>
      <c r="F271" s="81" t="s">
        <v>604</v>
      </c>
      <c r="G271" s="81" t="s">
        <v>738</v>
      </c>
      <c r="H271" s="45" t="s">
        <v>99</v>
      </c>
      <c r="I271" s="46" t="s">
        <v>904</v>
      </c>
      <c r="J271" s="217" t="s">
        <v>1447</v>
      </c>
      <c r="K271" s="304"/>
      <c r="L271" s="217" t="s">
        <v>1447</v>
      </c>
      <c r="M271" s="304"/>
      <c r="N271" s="212"/>
      <c r="O271" s="315"/>
    </row>
    <row r="272" spans="1:15" ht="12.75" x14ac:dyDescent="0.2">
      <c r="A272" s="299"/>
      <c r="B272" s="299"/>
      <c r="C272" s="300"/>
      <c r="D272" s="301"/>
      <c r="E272" s="302"/>
      <c r="F272" s="81" t="s">
        <v>909</v>
      </c>
      <c r="G272" s="81" t="s">
        <v>169</v>
      </c>
      <c r="H272" s="45" t="s">
        <v>99</v>
      </c>
      <c r="I272" s="46" t="s">
        <v>910</v>
      </c>
      <c r="J272" s="217" t="s">
        <v>1447</v>
      </c>
      <c r="K272" s="304"/>
      <c r="L272" s="217" t="s">
        <v>1447</v>
      </c>
      <c r="M272" s="304"/>
      <c r="N272" s="212"/>
      <c r="O272" s="315"/>
    </row>
    <row r="273" spans="1:15" ht="12.75" x14ac:dyDescent="0.2">
      <c r="A273" s="299"/>
      <c r="B273" s="299"/>
      <c r="C273" s="300"/>
      <c r="D273" s="301"/>
      <c r="E273" s="302"/>
      <c r="F273" s="60" t="s">
        <v>1629</v>
      </c>
      <c r="G273" s="60" t="s">
        <v>1631</v>
      </c>
      <c r="H273" s="45" t="s">
        <v>99</v>
      </c>
      <c r="I273" s="46" t="s">
        <v>1630</v>
      </c>
      <c r="J273" s="240"/>
      <c r="K273" s="304"/>
      <c r="L273" s="217" t="s">
        <v>1447</v>
      </c>
      <c r="M273" s="304"/>
      <c r="N273" s="212"/>
      <c r="O273" s="315"/>
    </row>
    <row r="274" spans="1:15" ht="12.75" x14ac:dyDescent="0.2">
      <c r="A274" s="299"/>
      <c r="B274" s="299"/>
      <c r="C274" s="300"/>
      <c r="D274" s="301"/>
      <c r="E274" s="302"/>
      <c r="F274" s="81" t="s">
        <v>924</v>
      </c>
      <c r="G274" s="81" t="s">
        <v>887</v>
      </c>
      <c r="H274" s="45" t="s">
        <v>99</v>
      </c>
      <c r="I274" s="46" t="s">
        <v>925</v>
      </c>
      <c r="J274" s="217" t="s">
        <v>1447</v>
      </c>
      <c r="K274" s="304"/>
      <c r="L274" s="217" t="s">
        <v>1447</v>
      </c>
      <c r="M274" s="304"/>
      <c r="N274" s="212"/>
      <c r="O274" s="315"/>
    </row>
    <row r="275" spans="1:15" ht="12.75" x14ac:dyDescent="0.2">
      <c r="A275" s="299" t="s">
        <v>18</v>
      </c>
      <c r="B275" s="299" t="s">
        <v>5</v>
      </c>
      <c r="C275" s="300" t="s">
        <v>2</v>
      </c>
      <c r="D275" s="301" t="s">
        <v>1547</v>
      </c>
      <c r="E275" s="302">
        <v>28</v>
      </c>
      <c r="F275" s="60" t="s">
        <v>664</v>
      </c>
      <c r="G275" s="60" t="s">
        <v>663</v>
      </c>
      <c r="H275" s="45" t="s">
        <v>40</v>
      </c>
      <c r="I275" s="46" t="s">
        <v>662</v>
      </c>
      <c r="J275" s="217" t="s">
        <v>1447</v>
      </c>
      <c r="K275" s="304">
        <v>30</v>
      </c>
      <c r="L275" s="217" t="s">
        <v>1447</v>
      </c>
      <c r="M275" s="304">
        <v>28</v>
      </c>
      <c r="N275" s="212"/>
      <c r="O275" s="315"/>
    </row>
    <row r="276" spans="1:15" ht="12.75" x14ac:dyDescent="0.2">
      <c r="A276" s="299"/>
      <c r="B276" s="299"/>
      <c r="C276" s="300"/>
      <c r="D276" s="301"/>
      <c r="E276" s="302"/>
      <c r="F276" s="81" t="s">
        <v>701</v>
      </c>
      <c r="G276" s="81" t="s">
        <v>702</v>
      </c>
      <c r="H276" s="45" t="s">
        <v>40</v>
      </c>
      <c r="I276" s="46" t="s">
        <v>703</v>
      </c>
      <c r="J276" s="217" t="s">
        <v>1447</v>
      </c>
      <c r="K276" s="304"/>
      <c r="L276" s="217" t="s">
        <v>1447</v>
      </c>
      <c r="M276" s="304"/>
      <c r="N276" s="212"/>
      <c r="O276" s="315"/>
    </row>
    <row r="277" spans="1:15" ht="12.75" x14ac:dyDescent="0.2">
      <c r="A277" s="299"/>
      <c r="B277" s="299"/>
      <c r="C277" s="300"/>
      <c r="D277" s="301"/>
      <c r="E277" s="302"/>
      <c r="F277" s="81" t="s">
        <v>1544</v>
      </c>
      <c r="G277" s="81" t="s">
        <v>1543</v>
      </c>
      <c r="H277" s="45" t="s">
        <v>40</v>
      </c>
      <c r="I277" s="46" t="s">
        <v>1542</v>
      </c>
      <c r="J277" s="217" t="s">
        <v>1447</v>
      </c>
      <c r="K277" s="304"/>
      <c r="L277" s="217" t="s">
        <v>1447</v>
      </c>
      <c r="M277" s="304"/>
      <c r="N277" s="212"/>
      <c r="O277" s="315"/>
    </row>
    <row r="278" spans="1:15" ht="12.75" x14ac:dyDescent="0.2">
      <c r="A278" s="299"/>
      <c r="B278" s="299"/>
      <c r="C278" s="300"/>
      <c r="D278" s="301"/>
      <c r="E278" s="302"/>
      <c r="F278" s="60" t="s">
        <v>661</v>
      </c>
      <c r="G278" s="60" t="s">
        <v>660</v>
      </c>
      <c r="H278" s="45" t="s">
        <v>40</v>
      </c>
      <c r="I278" s="46" t="s">
        <v>659</v>
      </c>
      <c r="J278" s="217" t="s">
        <v>1447</v>
      </c>
      <c r="K278" s="304"/>
      <c r="L278" s="217" t="s">
        <v>1447</v>
      </c>
      <c r="M278" s="304"/>
      <c r="N278" s="212"/>
      <c r="O278" s="315"/>
    </row>
    <row r="279" spans="1:15" ht="12.75" x14ac:dyDescent="0.2">
      <c r="A279" s="299" t="s">
        <v>18</v>
      </c>
      <c r="B279" s="299" t="s">
        <v>5</v>
      </c>
      <c r="C279" s="300" t="s">
        <v>2</v>
      </c>
      <c r="D279" s="301" t="s">
        <v>1547</v>
      </c>
      <c r="E279" s="302">
        <v>29</v>
      </c>
      <c r="F279" s="81" t="s">
        <v>941</v>
      </c>
      <c r="G279" s="81" t="s">
        <v>353</v>
      </c>
      <c r="H279" s="45" t="s">
        <v>25</v>
      </c>
      <c r="I279" s="46" t="s">
        <v>942</v>
      </c>
      <c r="J279" s="217" t="s">
        <v>1447</v>
      </c>
      <c r="K279" s="304">
        <v>16</v>
      </c>
      <c r="L279" s="261"/>
      <c r="M279" s="304"/>
      <c r="N279" s="212"/>
      <c r="O279" s="315"/>
    </row>
    <row r="280" spans="1:15" ht="12.75" x14ac:dyDescent="0.2">
      <c r="A280" s="299"/>
      <c r="B280" s="299"/>
      <c r="C280" s="300"/>
      <c r="D280" s="301"/>
      <c r="E280" s="302"/>
      <c r="F280" s="60" t="s">
        <v>482</v>
      </c>
      <c r="G280" s="60" t="s">
        <v>481</v>
      </c>
      <c r="H280" s="45" t="s">
        <v>25</v>
      </c>
      <c r="I280" s="46" t="s">
        <v>480</v>
      </c>
      <c r="J280" s="217" t="s">
        <v>1447</v>
      </c>
      <c r="K280" s="304"/>
      <c r="L280" s="261"/>
      <c r="M280" s="304"/>
      <c r="N280" s="212"/>
      <c r="O280" s="315"/>
    </row>
    <row r="281" spans="1:15" ht="12.75" x14ac:dyDescent="0.2">
      <c r="A281" s="299"/>
      <c r="B281" s="299"/>
      <c r="C281" s="300"/>
      <c r="D281" s="301"/>
      <c r="E281" s="302"/>
      <c r="F281" s="81" t="s">
        <v>749</v>
      </c>
      <c r="G281" s="81" t="s">
        <v>58</v>
      </c>
      <c r="H281" s="45" t="s">
        <v>25</v>
      </c>
      <c r="I281" s="46" t="s">
        <v>1062</v>
      </c>
      <c r="J281" s="217" t="s">
        <v>1447</v>
      </c>
      <c r="K281" s="304"/>
      <c r="L281" s="261"/>
      <c r="M281" s="304"/>
      <c r="N281" s="212"/>
      <c r="O281" s="315"/>
    </row>
    <row r="282" spans="1:15" ht="12.75" x14ac:dyDescent="0.2">
      <c r="A282" s="299" t="s">
        <v>18</v>
      </c>
      <c r="B282" s="299" t="s">
        <v>5</v>
      </c>
      <c r="C282" s="300" t="s">
        <v>2</v>
      </c>
      <c r="D282" s="301" t="s">
        <v>1547</v>
      </c>
      <c r="E282" s="302">
        <v>30</v>
      </c>
      <c r="F282" s="81" t="s">
        <v>967</v>
      </c>
      <c r="G282" s="81" t="s">
        <v>22</v>
      </c>
      <c r="H282" s="45" t="s">
        <v>25</v>
      </c>
      <c r="I282" s="46" t="s">
        <v>968</v>
      </c>
      <c r="J282" s="240"/>
      <c r="K282" s="303"/>
      <c r="L282" s="217" t="s">
        <v>1447</v>
      </c>
      <c r="M282" s="303">
        <v>22</v>
      </c>
      <c r="N282" s="212"/>
      <c r="O282" s="315"/>
    </row>
    <row r="283" spans="1:15" ht="12.75" x14ac:dyDescent="0.2">
      <c r="A283" s="299"/>
      <c r="B283" s="299"/>
      <c r="C283" s="300"/>
      <c r="D283" s="301"/>
      <c r="E283" s="302"/>
      <c r="F283" s="81" t="s">
        <v>318</v>
      </c>
      <c r="G283" s="81" t="s">
        <v>155</v>
      </c>
      <c r="H283" s="45" t="s">
        <v>25</v>
      </c>
      <c r="I283" s="46" t="s">
        <v>319</v>
      </c>
      <c r="J283" s="240"/>
      <c r="K283" s="303"/>
      <c r="L283" s="217" t="s">
        <v>1447</v>
      </c>
      <c r="M283" s="303"/>
      <c r="N283" s="212"/>
      <c r="O283" s="315"/>
    </row>
    <row r="284" spans="1:15" ht="12.75" x14ac:dyDescent="0.2">
      <c r="A284" s="299"/>
      <c r="B284" s="299"/>
      <c r="C284" s="300"/>
      <c r="D284" s="301"/>
      <c r="E284" s="302"/>
      <c r="F284" s="81" t="s">
        <v>1052</v>
      </c>
      <c r="G284" s="81" t="s">
        <v>1053</v>
      </c>
      <c r="H284" s="45" t="s">
        <v>25</v>
      </c>
      <c r="I284" s="46" t="s">
        <v>1054</v>
      </c>
      <c r="J284" s="240"/>
      <c r="K284" s="303"/>
      <c r="L284" s="217" t="s">
        <v>1447</v>
      </c>
      <c r="M284" s="303"/>
      <c r="N284" s="212"/>
      <c r="O284" s="315"/>
    </row>
    <row r="285" spans="1:15" ht="12.75" x14ac:dyDescent="0.2">
      <c r="A285" s="299"/>
      <c r="B285" s="299"/>
      <c r="C285" s="300"/>
      <c r="D285" s="301"/>
      <c r="E285" s="302"/>
      <c r="F285" s="60" t="s">
        <v>438</v>
      </c>
      <c r="G285" s="60" t="s">
        <v>437</v>
      </c>
      <c r="H285" s="45" t="s">
        <v>25</v>
      </c>
      <c r="I285" s="46" t="s">
        <v>436</v>
      </c>
      <c r="J285" s="240"/>
      <c r="K285" s="303"/>
      <c r="L285" s="217" t="s">
        <v>1447</v>
      </c>
      <c r="M285" s="303"/>
      <c r="N285" s="212"/>
      <c r="O285" s="315"/>
    </row>
    <row r="286" spans="1:15" ht="12.75" x14ac:dyDescent="0.2">
      <c r="A286" s="299"/>
      <c r="B286" s="299"/>
      <c r="C286" s="300"/>
      <c r="D286" s="301"/>
      <c r="E286" s="302"/>
      <c r="F286" s="81" t="s">
        <v>1001</v>
      </c>
      <c r="G286" s="81" t="s">
        <v>722</v>
      </c>
      <c r="H286" s="45" t="s">
        <v>25</v>
      </c>
      <c r="I286" s="46" t="s">
        <v>1002</v>
      </c>
      <c r="J286" s="240"/>
      <c r="K286" s="303"/>
      <c r="L286" s="217" t="s">
        <v>1447</v>
      </c>
      <c r="M286" s="303"/>
      <c r="N286" s="212"/>
      <c r="O286" s="315"/>
    </row>
    <row r="287" spans="1:15" ht="12.75" x14ac:dyDescent="0.2">
      <c r="A287" s="299" t="s">
        <v>18</v>
      </c>
      <c r="B287" s="299" t="s">
        <v>5</v>
      </c>
      <c r="C287" s="300" t="s">
        <v>2</v>
      </c>
      <c r="D287" s="301" t="s">
        <v>1547</v>
      </c>
      <c r="E287" s="302">
        <v>31</v>
      </c>
      <c r="F287" s="81" t="s">
        <v>1112</v>
      </c>
      <c r="G287" s="81" t="s">
        <v>133</v>
      </c>
      <c r="H287" s="45" t="s">
        <v>71</v>
      </c>
      <c r="I287" s="46" t="s">
        <v>1113</v>
      </c>
      <c r="J287" s="217" t="s">
        <v>1447</v>
      </c>
      <c r="K287" s="304">
        <v>23</v>
      </c>
      <c r="L287" s="240"/>
      <c r="M287" s="304"/>
      <c r="N287" s="212"/>
      <c r="O287" s="315"/>
    </row>
    <row r="288" spans="1:15" ht="12.75" x14ac:dyDescent="0.2">
      <c r="A288" s="299"/>
      <c r="B288" s="299"/>
      <c r="C288" s="300"/>
      <c r="D288" s="301"/>
      <c r="E288" s="302"/>
      <c r="F288" s="81" t="s">
        <v>1128</v>
      </c>
      <c r="G288" s="81" t="s">
        <v>934</v>
      </c>
      <c r="H288" s="45" t="s">
        <v>71</v>
      </c>
      <c r="I288" s="46" t="s">
        <v>1129</v>
      </c>
      <c r="J288" s="217" t="s">
        <v>1447</v>
      </c>
      <c r="K288" s="304"/>
      <c r="L288" s="240"/>
      <c r="M288" s="304"/>
      <c r="N288" s="212"/>
      <c r="O288" s="315"/>
    </row>
    <row r="289" spans="1:15" ht="12.75" x14ac:dyDescent="0.2">
      <c r="A289" s="299"/>
      <c r="B289" s="299"/>
      <c r="C289" s="300"/>
      <c r="D289" s="301"/>
      <c r="E289" s="302"/>
      <c r="F289" s="60" t="s">
        <v>406</v>
      </c>
      <c r="G289" s="60" t="s">
        <v>405</v>
      </c>
      <c r="H289" s="45" t="s">
        <v>71</v>
      </c>
      <c r="I289" s="46" t="s">
        <v>404</v>
      </c>
      <c r="J289" s="217" t="s">
        <v>1447</v>
      </c>
      <c r="K289" s="304"/>
      <c r="L289" s="240"/>
      <c r="M289" s="304"/>
      <c r="N289" s="212"/>
      <c r="O289" s="315"/>
    </row>
    <row r="290" spans="1:15" ht="12.75" x14ac:dyDescent="0.2">
      <c r="A290" s="299" t="s">
        <v>18</v>
      </c>
      <c r="B290" s="299" t="s">
        <v>5</v>
      </c>
      <c r="C290" s="300" t="s">
        <v>2</v>
      </c>
      <c r="D290" s="301" t="s">
        <v>1547</v>
      </c>
      <c r="E290" s="302">
        <v>32</v>
      </c>
      <c r="F290" s="81" t="s">
        <v>1525</v>
      </c>
      <c r="G290" s="81" t="s">
        <v>1524</v>
      </c>
      <c r="H290" s="45" t="s">
        <v>39</v>
      </c>
      <c r="I290" s="46" t="s">
        <v>1523</v>
      </c>
      <c r="J290" s="217" t="s">
        <v>1447</v>
      </c>
      <c r="K290" s="304">
        <v>27</v>
      </c>
      <c r="L290" s="261"/>
      <c r="M290" s="304"/>
      <c r="N290" s="212"/>
      <c r="O290" s="315"/>
    </row>
    <row r="291" spans="1:15" ht="12.75" x14ac:dyDescent="0.2">
      <c r="A291" s="299"/>
      <c r="B291" s="299"/>
      <c r="C291" s="300"/>
      <c r="D291" s="301"/>
      <c r="E291" s="302"/>
      <c r="F291" s="60" t="s">
        <v>1482</v>
      </c>
      <c r="G291" s="60" t="s">
        <v>647</v>
      </c>
      <c r="H291" s="45" t="s">
        <v>635</v>
      </c>
      <c r="I291" s="46" t="s">
        <v>1481</v>
      </c>
      <c r="J291" s="217" t="s">
        <v>1447</v>
      </c>
      <c r="K291" s="304"/>
      <c r="L291" s="261"/>
      <c r="M291" s="304"/>
      <c r="N291" s="212"/>
      <c r="O291" s="315"/>
    </row>
    <row r="292" spans="1:15" ht="12.75" x14ac:dyDescent="0.2">
      <c r="A292" s="299"/>
      <c r="B292" s="299"/>
      <c r="C292" s="300"/>
      <c r="D292" s="301"/>
      <c r="E292" s="302"/>
      <c r="F292" s="60" t="s">
        <v>621</v>
      </c>
      <c r="G292" s="60" t="s">
        <v>620</v>
      </c>
      <c r="H292" s="45" t="s">
        <v>39</v>
      </c>
      <c r="I292" s="46" t="s">
        <v>619</v>
      </c>
      <c r="J292" s="217" t="s">
        <v>1447</v>
      </c>
      <c r="K292" s="304"/>
      <c r="L292" s="261"/>
      <c r="M292" s="304"/>
      <c r="N292" s="212"/>
      <c r="O292" s="315"/>
    </row>
    <row r="293" spans="1:15" ht="12.75" x14ac:dyDescent="0.2">
      <c r="A293" s="299"/>
      <c r="B293" s="299"/>
      <c r="C293" s="300"/>
      <c r="D293" s="301"/>
      <c r="E293" s="302"/>
      <c r="F293" s="81" t="s">
        <v>1522</v>
      </c>
      <c r="G293" s="81" t="s">
        <v>1521</v>
      </c>
      <c r="H293" s="45" t="s">
        <v>42</v>
      </c>
      <c r="I293" s="46" t="s">
        <v>1520</v>
      </c>
      <c r="J293" s="217" t="s">
        <v>1447</v>
      </c>
      <c r="K293" s="304"/>
      <c r="L293" s="261"/>
      <c r="M293" s="304"/>
      <c r="N293" s="212"/>
      <c r="O293" s="315"/>
    </row>
    <row r="294" spans="1:15" ht="12.75" x14ac:dyDescent="0.2">
      <c r="A294" s="299" t="s">
        <v>18</v>
      </c>
      <c r="B294" s="299" t="s">
        <v>5</v>
      </c>
      <c r="C294" s="300" t="s">
        <v>2</v>
      </c>
      <c r="D294" s="301" t="s">
        <v>1547</v>
      </c>
      <c r="E294" s="302">
        <v>33</v>
      </c>
      <c r="F294" s="34" t="s">
        <v>749</v>
      </c>
      <c r="G294" s="34" t="s">
        <v>58</v>
      </c>
      <c r="H294" s="33" t="s">
        <v>25</v>
      </c>
      <c r="I294" s="35" t="s">
        <v>1062</v>
      </c>
      <c r="J294" s="240"/>
      <c r="K294" s="303"/>
      <c r="L294" s="217" t="s">
        <v>1447</v>
      </c>
      <c r="M294" s="303">
        <v>34</v>
      </c>
      <c r="N294" s="212"/>
      <c r="O294" s="315"/>
    </row>
    <row r="295" spans="1:15" ht="12.75" x14ac:dyDescent="0.2">
      <c r="A295" s="299"/>
      <c r="B295" s="299"/>
      <c r="C295" s="300"/>
      <c r="D295" s="301"/>
      <c r="E295" s="302"/>
      <c r="F295" s="36" t="s">
        <v>302</v>
      </c>
      <c r="G295" s="36" t="s">
        <v>261</v>
      </c>
      <c r="H295" s="33" t="s">
        <v>25</v>
      </c>
      <c r="I295" s="35" t="s">
        <v>472</v>
      </c>
      <c r="J295" s="240"/>
      <c r="K295" s="303"/>
      <c r="L295" s="217" t="s">
        <v>1447</v>
      </c>
      <c r="M295" s="303"/>
      <c r="N295" s="212"/>
      <c r="O295" s="315"/>
    </row>
    <row r="296" spans="1:15" ht="12.75" x14ac:dyDescent="0.2">
      <c r="A296" s="299"/>
      <c r="B296" s="299"/>
      <c r="C296" s="300"/>
      <c r="D296" s="301"/>
      <c r="E296" s="302"/>
      <c r="F296" s="34" t="s">
        <v>961</v>
      </c>
      <c r="G296" s="34" t="s">
        <v>867</v>
      </c>
      <c r="H296" s="33" t="s">
        <v>25</v>
      </c>
      <c r="I296" s="35" t="s">
        <v>962</v>
      </c>
      <c r="J296" s="240"/>
      <c r="K296" s="303"/>
      <c r="L296" s="217" t="s">
        <v>1447</v>
      </c>
      <c r="M296" s="303"/>
      <c r="N296" s="212"/>
      <c r="O296" s="315"/>
    </row>
    <row r="297" spans="1:15" ht="12.75" x14ac:dyDescent="0.2">
      <c r="A297" s="299"/>
      <c r="B297" s="299"/>
      <c r="C297" s="300"/>
      <c r="D297" s="301"/>
      <c r="E297" s="302"/>
      <c r="F297" s="34" t="s">
        <v>1018</v>
      </c>
      <c r="G297" s="34" t="s">
        <v>1019</v>
      </c>
      <c r="H297" s="33" t="s">
        <v>25</v>
      </c>
      <c r="I297" s="35" t="s">
        <v>1020</v>
      </c>
      <c r="J297" s="240"/>
      <c r="K297" s="303"/>
      <c r="L297" s="217" t="s">
        <v>1447</v>
      </c>
      <c r="M297" s="303"/>
      <c r="N297" s="212"/>
      <c r="O297" s="315"/>
    </row>
    <row r="298" spans="1:15" ht="12.75" x14ac:dyDescent="0.2">
      <c r="A298" s="299"/>
      <c r="B298" s="299"/>
      <c r="C298" s="300"/>
      <c r="D298" s="301"/>
      <c r="E298" s="302"/>
      <c r="F298" s="34" t="s">
        <v>1008</v>
      </c>
      <c r="G298" s="34" t="s">
        <v>52</v>
      </c>
      <c r="H298" s="33" t="s">
        <v>25</v>
      </c>
      <c r="I298" s="35" t="s">
        <v>1009</v>
      </c>
      <c r="J298" s="240"/>
      <c r="K298" s="303"/>
      <c r="L298" s="217" t="s">
        <v>1447</v>
      </c>
      <c r="M298" s="303"/>
      <c r="N298" s="212"/>
      <c r="O298" s="315"/>
    </row>
    <row r="299" spans="1:15" ht="12.75" x14ac:dyDescent="0.2">
      <c r="K299" s="134"/>
      <c r="M299" s="366"/>
      <c r="N299" s="134"/>
      <c r="O299" s="367"/>
    </row>
    <row r="300" spans="1:15" ht="12.75" x14ac:dyDescent="0.2">
      <c r="K300" s="134"/>
      <c r="M300" s="366"/>
      <c r="N300" s="134"/>
      <c r="O300" s="367"/>
    </row>
    <row r="301" spans="1:15" ht="12.75" x14ac:dyDescent="0.2">
      <c r="K301" s="134"/>
      <c r="M301" s="366"/>
      <c r="N301" s="134"/>
    </row>
    <row r="302" spans="1:15" ht="12.75" x14ac:dyDescent="0.2">
      <c r="K302" s="134"/>
      <c r="M302" s="366"/>
      <c r="N302" s="134"/>
    </row>
    <row r="303" spans="1:15" ht="12.75" x14ac:dyDescent="0.2">
      <c r="K303" s="134"/>
      <c r="M303" s="366"/>
      <c r="N303" s="134"/>
    </row>
    <row r="304" spans="1:15" ht="12.75" x14ac:dyDescent="0.2">
      <c r="K304" s="134"/>
      <c r="M304" s="366"/>
      <c r="N304" s="134"/>
    </row>
    <row r="305" spans="11:14" ht="12.75" x14ac:dyDescent="0.2">
      <c r="K305" s="134"/>
      <c r="M305" s="366"/>
      <c r="N305" s="134"/>
    </row>
    <row r="306" spans="11:14" ht="12.75" x14ac:dyDescent="0.2">
      <c r="K306" s="134"/>
      <c r="M306" s="366"/>
      <c r="N306" s="134"/>
    </row>
    <row r="307" spans="11:14" ht="12.75" x14ac:dyDescent="0.2">
      <c r="K307" s="134"/>
      <c r="M307" s="366"/>
      <c r="N307" s="134"/>
    </row>
    <row r="308" spans="11:14" ht="12.75" x14ac:dyDescent="0.2">
      <c r="K308" s="134"/>
      <c r="M308" s="366"/>
      <c r="N308" s="134"/>
    </row>
    <row r="309" spans="11:14" ht="12.75" x14ac:dyDescent="0.2">
      <c r="K309" s="134"/>
      <c r="M309" s="366"/>
      <c r="N309" s="134"/>
    </row>
    <row r="310" spans="11:14" ht="12.75" x14ac:dyDescent="0.2">
      <c r="K310" s="134"/>
      <c r="M310" s="366"/>
      <c r="N310" s="134"/>
    </row>
    <row r="311" spans="11:14" ht="12.75" x14ac:dyDescent="0.2">
      <c r="K311" s="134"/>
      <c r="M311" s="366"/>
      <c r="N311" s="134"/>
    </row>
    <row r="312" spans="11:14" ht="12.75" x14ac:dyDescent="0.2">
      <c r="K312" s="134"/>
      <c r="M312" s="366"/>
      <c r="N312" s="134"/>
    </row>
    <row r="313" spans="11:14" ht="12.75" x14ac:dyDescent="0.2">
      <c r="K313" s="134"/>
      <c r="M313" s="366"/>
      <c r="N313" s="134"/>
    </row>
    <row r="314" spans="11:14" ht="12.75" x14ac:dyDescent="0.2">
      <c r="K314" s="134"/>
      <c r="M314" s="366"/>
      <c r="N314" s="134"/>
    </row>
    <row r="315" spans="11:14" ht="12.75" x14ac:dyDescent="0.2">
      <c r="K315" s="134"/>
      <c r="M315" s="366"/>
      <c r="N315" s="134"/>
    </row>
    <row r="316" spans="11:14" ht="12.75" x14ac:dyDescent="0.2">
      <c r="K316" s="134"/>
      <c r="M316" s="366"/>
      <c r="N316" s="134"/>
    </row>
    <row r="317" spans="11:14" ht="12.75" x14ac:dyDescent="0.2">
      <c r="K317" s="134"/>
      <c r="M317" s="366"/>
      <c r="N317" s="134"/>
    </row>
    <row r="318" spans="11:14" ht="12.75" x14ac:dyDescent="0.2">
      <c r="K318" s="134"/>
      <c r="M318" s="366"/>
      <c r="N318" s="134"/>
    </row>
    <row r="319" spans="11:14" ht="12.75" x14ac:dyDescent="0.2">
      <c r="K319" s="134"/>
      <c r="M319" s="366"/>
      <c r="N319" s="134"/>
    </row>
    <row r="320" spans="11:14" ht="12.75" x14ac:dyDescent="0.2">
      <c r="K320" s="134"/>
      <c r="M320" s="366"/>
      <c r="N320" s="134"/>
    </row>
    <row r="321" spans="11:14" ht="12.75" x14ac:dyDescent="0.2">
      <c r="K321" s="134"/>
      <c r="M321" s="366"/>
      <c r="N321" s="134"/>
    </row>
    <row r="322" spans="11:14" ht="12.75" x14ac:dyDescent="0.2">
      <c r="K322" s="134"/>
      <c r="M322" s="366"/>
      <c r="N322" s="134"/>
    </row>
    <row r="323" spans="11:14" ht="12.75" x14ac:dyDescent="0.2">
      <c r="K323" s="134"/>
      <c r="M323" s="366"/>
      <c r="N323" s="134"/>
    </row>
    <row r="324" spans="11:14" ht="12.75" x14ac:dyDescent="0.2">
      <c r="K324" s="134"/>
      <c r="M324" s="366"/>
      <c r="N324" s="134"/>
    </row>
    <row r="325" spans="11:14" ht="12.75" x14ac:dyDescent="0.2">
      <c r="K325" s="134"/>
      <c r="M325" s="366"/>
      <c r="N325" s="134"/>
    </row>
    <row r="326" spans="11:14" ht="12.75" x14ac:dyDescent="0.2">
      <c r="K326" s="134"/>
      <c r="M326" s="366"/>
      <c r="N326" s="134"/>
    </row>
    <row r="327" spans="11:14" ht="12.75" x14ac:dyDescent="0.2">
      <c r="K327" s="134"/>
      <c r="M327" s="366"/>
      <c r="N327" s="134"/>
    </row>
    <row r="328" spans="11:14" ht="12.75" x14ac:dyDescent="0.2">
      <c r="K328" s="134"/>
      <c r="M328" s="366"/>
      <c r="N328" s="134"/>
    </row>
    <row r="329" spans="11:14" ht="12.75" x14ac:dyDescent="0.2">
      <c r="K329" s="134"/>
      <c r="M329" s="366"/>
      <c r="N329" s="134"/>
    </row>
    <row r="330" spans="11:14" ht="12.75" x14ac:dyDescent="0.2">
      <c r="K330" s="134"/>
      <c r="M330" s="366"/>
      <c r="N330" s="134"/>
    </row>
    <row r="331" spans="11:14" ht="12.75" x14ac:dyDescent="0.2">
      <c r="K331" s="134"/>
      <c r="M331" s="366"/>
      <c r="N331" s="134"/>
    </row>
    <row r="332" spans="11:14" ht="12.75" x14ac:dyDescent="0.2">
      <c r="K332" s="134"/>
      <c r="M332" s="366"/>
      <c r="N332" s="134"/>
    </row>
    <row r="333" spans="11:14" ht="12.75" x14ac:dyDescent="0.2">
      <c r="K333" s="134"/>
      <c r="M333" s="366"/>
      <c r="N333" s="134"/>
    </row>
    <row r="334" spans="11:14" ht="12.75" x14ac:dyDescent="0.2">
      <c r="K334" s="134"/>
      <c r="M334" s="366"/>
      <c r="N334" s="134"/>
    </row>
    <row r="335" spans="11:14" ht="12.75" x14ac:dyDescent="0.2">
      <c r="K335" s="134"/>
      <c r="M335" s="366"/>
      <c r="N335" s="134"/>
    </row>
    <row r="336" spans="11:14" ht="12.75" x14ac:dyDescent="0.2">
      <c r="K336" s="134"/>
      <c r="M336" s="366"/>
      <c r="N336" s="134"/>
    </row>
    <row r="337" spans="11:14" ht="12.75" x14ac:dyDescent="0.2">
      <c r="K337" s="134"/>
      <c r="M337" s="366"/>
      <c r="N337" s="134"/>
    </row>
    <row r="338" spans="11:14" ht="12.75" x14ac:dyDescent="0.2">
      <c r="K338" s="134"/>
      <c r="M338" s="366"/>
      <c r="N338" s="134"/>
    </row>
    <row r="339" spans="11:14" ht="12.75" x14ac:dyDescent="0.2">
      <c r="K339" s="134"/>
      <c r="M339" s="366"/>
      <c r="N339" s="134"/>
    </row>
    <row r="340" spans="11:14" ht="12.75" x14ac:dyDescent="0.2">
      <c r="K340" s="134"/>
      <c r="M340" s="366"/>
      <c r="N340" s="134"/>
    </row>
    <row r="341" spans="11:14" ht="12.75" x14ac:dyDescent="0.2">
      <c r="K341" s="134"/>
      <c r="M341" s="366"/>
      <c r="N341" s="134"/>
    </row>
    <row r="342" spans="11:14" ht="12.75" x14ac:dyDescent="0.2">
      <c r="K342" s="134"/>
      <c r="M342" s="366"/>
      <c r="N342" s="134"/>
    </row>
    <row r="343" spans="11:14" ht="12.75" x14ac:dyDescent="0.2">
      <c r="K343" s="134"/>
      <c r="M343" s="366"/>
      <c r="N343" s="134"/>
    </row>
    <row r="344" spans="11:14" ht="12.75" x14ac:dyDescent="0.2">
      <c r="K344" s="134"/>
      <c r="M344" s="366"/>
      <c r="N344" s="134"/>
    </row>
    <row r="345" spans="11:14" ht="12.75" x14ac:dyDescent="0.2">
      <c r="K345" s="134"/>
      <c r="M345" s="366"/>
      <c r="N345" s="134"/>
    </row>
    <row r="346" spans="11:14" ht="12.75" x14ac:dyDescent="0.2">
      <c r="K346" s="134"/>
      <c r="M346" s="366"/>
      <c r="N346" s="134"/>
    </row>
    <row r="347" spans="11:14" ht="12.75" x14ac:dyDescent="0.2">
      <c r="K347" s="134"/>
      <c r="M347" s="366"/>
      <c r="N347" s="134"/>
    </row>
    <row r="348" spans="11:14" ht="12.75" x14ac:dyDescent="0.2">
      <c r="K348" s="134"/>
      <c r="M348" s="366"/>
      <c r="N348" s="134"/>
    </row>
    <row r="349" spans="11:14" ht="12.75" x14ac:dyDescent="0.2">
      <c r="K349" s="134"/>
      <c r="M349" s="366"/>
      <c r="N349" s="134"/>
    </row>
    <row r="350" spans="11:14" ht="12.75" x14ac:dyDescent="0.2">
      <c r="K350" s="134"/>
      <c r="M350" s="366"/>
      <c r="N350" s="134"/>
    </row>
    <row r="351" spans="11:14" ht="12.75" x14ac:dyDescent="0.2">
      <c r="K351" s="134"/>
      <c r="M351" s="366"/>
      <c r="N351" s="134"/>
    </row>
    <row r="352" spans="11:14" ht="12.75" x14ac:dyDescent="0.2">
      <c r="K352" s="134"/>
      <c r="M352" s="366"/>
      <c r="N352" s="134"/>
    </row>
    <row r="353" spans="11:14" ht="12.75" x14ac:dyDescent="0.2">
      <c r="K353" s="134"/>
      <c r="M353" s="366"/>
      <c r="N353" s="134"/>
    </row>
    <row r="354" spans="11:14" ht="12.75" x14ac:dyDescent="0.2">
      <c r="K354" s="134"/>
      <c r="M354" s="366"/>
      <c r="N354" s="134"/>
    </row>
    <row r="355" spans="11:14" ht="12.75" x14ac:dyDescent="0.2">
      <c r="K355" s="134"/>
      <c r="M355" s="366"/>
      <c r="N355" s="134"/>
    </row>
    <row r="356" spans="11:14" ht="12.75" x14ac:dyDescent="0.2">
      <c r="K356" s="134"/>
      <c r="M356" s="366"/>
      <c r="N356" s="134"/>
    </row>
    <row r="357" spans="11:14" ht="12.75" x14ac:dyDescent="0.2">
      <c r="K357" s="134"/>
      <c r="M357" s="366"/>
      <c r="N357" s="134"/>
    </row>
    <row r="358" spans="11:14" ht="12.75" x14ac:dyDescent="0.2">
      <c r="K358" s="134"/>
      <c r="M358" s="366"/>
      <c r="N358" s="134"/>
    </row>
    <row r="359" spans="11:14" ht="12.75" x14ac:dyDescent="0.2">
      <c r="K359" s="134"/>
      <c r="M359" s="366"/>
      <c r="N359" s="134"/>
    </row>
    <row r="360" spans="11:14" ht="12.75" x14ac:dyDescent="0.2">
      <c r="K360" s="134"/>
      <c r="M360" s="366"/>
      <c r="N360" s="134"/>
    </row>
    <row r="361" spans="11:14" ht="12.75" x14ac:dyDescent="0.2">
      <c r="K361" s="134"/>
      <c r="M361" s="366"/>
      <c r="N361" s="134"/>
    </row>
    <row r="362" spans="11:14" ht="12.75" x14ac:dyDescent="0.2">
      <c r="K362" s="134"/>
      <c r="M362" s="366"/>
      <c r="N362" s="134"/>
    </row>
    <row r="363" spans="11:14" ht="12.75" x14ac:dyDescent="0.2">
      <c r="K363" s="134"/>
      <c r="M363" s="366"/>
      <c r="N363" s="134"/>
    </row>
    <row r="364" spans="11:14" ht="12.75" x14ac:dyDescent="0.2">
      <c r="K364" s="134"/>
      <c r="M364" s="366"/>
      <c r="N364" s="134"/>
    </row>
    <row r="365" spans="11:14" ht="12.75" x14ac:dyDescent="0.2">
      <c r="K365" s="134"/>
      <c r="M365" s="366"/>
      <c r="N365" s="134"/>
    </row>
    <row r="366" spans="11:14" ht="12.75" x14ac:dyDescent="0.2">
      <c r="K366" s="134"/>
      <c r="M366" s="366"/>
      <c r="N366" s="134"/>
    </row>
    <row r="367" spans="11:14" ht="12.75" x14ac:dyDescent="0.2">
      <c r="K367" s="134"/>
      <c r="M367" s="366"/>
      <c r="N367" s="134"/>
    </row>
    <row r="368" spans="11:14" ht="12.75" x14ac:dyDescent="0.2">
      <c r="K368" s="134"/>
      <c r="M368" s="366"/>
      <c r="N368" s="134"/>
    </row>
    <row r="369" spans="11:14" ht="12.75" x14ac:dyDescent="0.2">
      <c r="K369" s="134"/>
      <c r="M369" s="366"/>
      <c r="N369" s="134"/>
    </row>
    <row r="370" spans="11:14" ht="12.75" x14ac:dyDescent="0.2">
      <c r="K370" s="134"/>
      <c r="M370" s="366"/>
      <c r="N370" s="134"/>
    </row>
    <row r="371" spans="11:14" ht="12.75" x14ac:dyDescent="0.2">
      <c r="K371" s="134"/>
      <c r="M371" s="366"/>
      <c r="N371" s="134"/>
    </row>
    <row r="372" spans="11:14" ht="12.75" x14ac:dyDescent="0.2">
      <c r="K372" s="134"/>
      <c r="M372" s="366"/>
      <c r="N372" s="134"/>
    </row>
    <row r="373" spans="11:14" ht="12.75" x14ac:dyDescent="0.2">
      <c r="K373" s="134"/>
      <c r="M373" s="366"/>
      <c r="N373" s="134"/>
    </row>
    <row r="374" spans="11:14" ht="12.75" x14ac:dyDescent="0.2">
      <c r="K374" s="134"/>
      <c r="M374" s="366"/>
      <c r="N374" s="134"/>
    </row>
    <row r="375" spans="11:14" ht="12.75" x14ac:dyDescent="0.2">
      <c r="K375" s="134"/>
      <c r="M375" s="366"/>
      <c r="N375" s="134"/>
    </row>
    <row r="376" spans="11:14" ht="12.75" x14ac:dyDescent="0.2">
      <c r="K376" s="134"/>
      <c r="M376" s="366"/>
      <c r="N376" s="134"/>
    </row>
    <row r="377" spans="11:14" ht="12.75" x14ac:dyDescent="0.2">
      <c r="K377" s="134"/>
      <c r="M377" s="366"/>
      <c r="N377" s="134"/>
    </row>
    <row r="378" spans="11:14" ht="12.75" x14ac:dyDescent="0.2">
      <c r="K378" s="134"/>
      <c r="M378" s="366"/>
      <c r="N378" s="134"/>
    </row>
    <row r="379" spans="11:14" ht="12.75" x14ac:dyDescent="0.2">
      <c r="K379" s="134"/>
      <c r="M379" s="366"/>
      <c r="N379" s="134"/>
    </row>
    <row r="380" spans="11:14" ht="12.75" x14ac:dyDescent="0.2">
      <c r="K380" s="134"/>
      <c r="M380" s="366"/>
      <c r="N380" s="134"/>
    </row>
    <row r="381" spans="11:14" ht="12.75" x14ac:dyDescent="0.2">
      <c r="K381" s="134"/>
      <c r="M381" s="366"/>
      <c r="N381" s="134"/>
    </row>
    <row r="382" spans="11:14" ht="12.75" x14ac:dyDescent="0.2">
      <c r="K382" s="134"/>
      <c r="M382" s="366"/>
      <c r="N382" s="134"/>
    </row>
    <row r="383" spans="11:14" ht="12.75" x14ac:dyDescent="0.2">
      <c r="K383" s="134"/>
      <c r="M383" s="366"/>
      <c r="N383" s="134"/>
    </row>
    <row r="384" spans="11:14" ht="12.75" x14ac:dyDescent="0.2">
      <c r="K384" s="134"/>
      <c r="M384" s="366"/>
      <c r="N384" s="134"/>
    </row>
    <row r="385" spans="11:14" ht="12.75" x14ac:dyDescent="0.2">
      <c r="K385" s="134"/>
      <c r="M385" s="366"/>
      <c r="N385" s="134"/>
    </row>
    <row r="386" spans="11:14" ht="12.75" x14ac:dyDescent="0.2">
      <c r="K386" s="134"/>
      <c r="M386" s="366"/>
      <c r="N386" s="134"/>
    </row>
    <row r="387" spans="11:14" ht="12.75" x14ac:dyDescent="0.2">
      <c r="K387" s="134"/>
      <c r="M387" s="366"/>
      <c r="N387" s="134"/>
    </row>
    <row r="388" spans="11:14" ht="12.75" x14ac:dyDescent="0.2">
      <c r="K388" s="134"/>
      <c r="M388" s="366"/>
      <c r="N388" s="134"/>
    </row>
    <row r="389" spans="11:14" ht="12.75" x14ac:dyDescent="0.2">
      <c r="K389" s="134"/>
      <c r="M389" s="366"/>
      <c r="N389" s="134"/>
    </row>
    <row r="390" spans="11:14" ht="12.75" x14ac:dyDescent="0.2">
      <c r="K390" s="134"/>
      <c r="M390" s="366"/>
      <c r="N390" s="134"/>
    </row>
    <row r="391" spans="11:14" ht="12.75" x14ac:dyDescent="0.2">
      <c r="K391" s="134"/>
      <c r="M391" s="366"/>
      <c r="N391" s="134"/>
    </row>
    <row r="392" spans="11:14" ht="12.75" x14ac:dyDescent="0.2">
      <c r="K392" s="134"/>
      <c r="M392" s="366"/>
      <c r="N392" s="134"/>
    </row>
    <row r="393" spans="11:14" ht="12.75" x14ac:dyDescent="0.2">
      <c r="K393" s="134"/>
      <c r="M393" s="366"/>
      <c r="N393" s="134"/>
    </row>
    <row r="394" spans="11:14" ht="12.75" x14ac:dyDescent="0.2">
      <c r="K394" s="134"/>
      <c r="M394" s="366"/>
      <c r="N394" s="134"/>
    </row>
    <row r="395" spans="11:14" ht="12.75" x14ac:dyDescent="0.2">
      <c r="K395" s="134"/>
      <c r="M395" s="366"/>
      <c r="N395" s="134"/>
    </row>
    <row r="396" spans="11:14" ht="12.75" x14ac:dyDescent="0.2">
      <c r="K396" s="134"/>
      <c r="M396" s="366"/>
      <c r="N396" s="134"/>
    </row>
    <row r="397" spans="11:14" ht="12.75" x14ac:dyDescent="0.2">
      <c r="K397" s="134"/>
      <c r="M397" s="366"/>
      <c r="N397" s="134"/>
    </row>
    <row r="398" spans="11:14" ht="12.75" x14ac:dyDescent="0.2">
      <c r="K398" s="134"/>
      <c r="M398" s="366"/>
      <c r="N398" s="134"/>
    </row>
    <row r="399" spans="11:14" ht="12.75" x14ac:dyDescent="0.2">
      <c r="K399" s="134"/>
      <c r="M399" s="366"/>
      <c r="N399" s="134"/>
    </row>
    <row r="400" spans="11:14" ht="12.75" x14ac:dyDescent="0.2">
      <c r="K400" s="134"/>
      <c r="M400" s="366"/>
      <c r="N400" s="134"/>
    </row>
    <row r="401" spans="11:14" ht="12.75" x14ac:dyDescent="0.2">
      <c r="K401" s="134"/>
      <c r="M401" s="366"/>
      <c r="N401" s="134"/>
    </row>
    <row r="402" spans="11:14" ht="12.75" x14ac:dyDescent="0.2">
      <c r="K402" s="134"/>
      <c r="M402" s="366"/>
      <c r="N402" s="134"/>
    </row>
    <row r="403" spans="11:14" ht="12.75" x14ac:dyDescent="0.2">
      <c r="K403" s="134"/>
      <c r="M403" s="366"/>
      <c r="N403" s="134"/>
    </row>
    <row r="404" spans="11:14" ht="12.75" x14ac:dyDescent="0.2">
      <c r="K404" s="134"/>
      <c r="M404" s="366"/>
      <c r="N404" s="134"/>
    </row>
    <row r="405" spans="11:14" ht="12.75" x14ac:dyDescent="0.2">
      <c r="K405" s="134"/>
      <c r="M405" s="366"/>
      <c r="N405" s="134"/>
    </row>
    <row r="406" spans="11:14" ht="12.75" x14ac:dyDescent="0.2">
      <c r="K406" s="134"/>
      <c r="M406" s="366"/>
      <c r="N406" s="134"/>
    </row>
    <row r="407" spans="11:14" ht="12.75" x14ac:dyDescent="0.2">
      <c r="K407" s="134"/>
      <c r="M407" s="366"/>
      <c r="N407" s="134"/>
    </row>
    <row r="408" spans="11:14" ht="12.75" x14ac:dyDescent="0.2">
      <c r="K408" s="134"/>
      <c r="M408" s="366"/>
      <c r="N408" s="134"/>
    </row>
    <row r="409" spans="11:14" ht="12.75" x14ac:dyDescent="0.2">
      <c r="K409" s="134"/>
      <c r="M409" s="366"/>
      <c r="N409" s="134"/>
    </row>
    <row r="410" spans="11:14" ht="12.75" x14ac:dyDescent="0.2">
      <c r="K410" s="134"/>
      <c r="M410" s="366"/>
      <c r="N410" s="134"/>
    </row>
    <row r="411" spans="11:14" ht="12.75" x14ac:dyDescent="0.2">
      <c r="K411" s="134"/>
      <c r="M411" s="366"/>
      <c r="N411" s="134"/>
    </row>
    <row r="412" spans="11:14" ht="12.75" x14ac:dyDescent="0.2">
      <c r="K412" s="134"/>
      <c r="M412" s="366"/>
      <c r="N412" s="134"/>
    </row>
    <row r="413" spans="11:14" ht="12.75" x14ac:dyDescent="0.2">
      <c r="K413" s="134"/>
      <c r="M413" s="366"/>
      <c r="N413" s="134"/>
    </row>
    <row r="414" spans="11:14" ht="12.75" x14ac:dyDescent="0.2">
      <c r="K414" s="134"/>
      <c r="M414" s="366"/>
      <c r="N414" s="134"/>
    </row>
    <row r="415" spans="11:14" ht="12.75" x14ac:dyDescent="0.2">
      <c r="K415" s="134"/>
      <c r="M415" s="366"/>
      <c r="N415" s="134"/>
    </row>
    <row r="416" spans="11:14" ht="12.75" x14ac:dyDescent="0.2">
      <c r="K416" s="134"/>
      <c r="M416" s="366"/>
      <c r="N416" s="134"/>
    </row>
    <row r="417" spans="11:14" ht="12.75" x14ac:dyDescent="0.2">
      <c r="K417" s="134"/>
      <c r="M417" s="366"/>
      <c r="N417" s="134"/>
    </row>
    <row r="418" spans="11:14" ht="12.75" x14ac:dyDescent="0.2">
      <c r="K418" s="134"/>
      <c r="M418" s="366"/>
      <c r="N418" s="134"/>
    </row>
    <row r="419" spans="11:14" ht="12.75" x14ac:dyDescent="0.2">
      <c r="K419" s="134"/>
      <c r="M419" s="366"/>
      <c r="N419" s="134"/>
    </row>
    <row r="420" spans="11:14" ht="12.75" x14ac:dyDescent="0.2">
      <c r="K420" s="134"/>
      <c r="M420" s="366"/>
      <c r="N420" s="134"/>
    </row>
    <row r="421" spans="11:14" ht="12.75" x14ac:dyDescent="0.2">
      <c r="K421" s="134"/>
      <c r="M421" s="366"/>
      <c r="N421" s="134"/>
    </row>
    <row r="422" spans="11:14" ht="12.75" x14ac:dyDescent="0.2">
      <c r="K422" s="134"/>
      <c r="M422" s="366"/>
      <c r="N422" s="134"/>
    </row>
    <row r="423" spans="11:14" ht="12.75" x14ac:dyDescent="0.2">
      <c r="K423" s="134"/>
      <c r="M423" s="366"/>
      <c r="N423" s="134"/>
    </row>
    <row r="424" spans="11:14" ht="12.75" x14ac:dyDescent="0.2">
      <c r="K424" s="134"/>
      <c r="M424" s="366"/>
      <c r="N424" s="134"/>
    </row>
    <row r="425" spans="11:14" ht="12.75" x14ac:dyDescent="0.2">
      <c r="K425" s="134"/>
      <c r="M425" s="366"/>
      <c r="N425" s="134"/>
    </row>
    <row r="426" spans="11:14" ht="12.75" x14ac:dyDescent="0.2">
      <c r="K426" s="134"/>
      <c r="M426" s="366"/>
      <c r="N426" s="134"/>
    </row>
    <row r="427" spans="11:14" ht="12.75" x14ac:dyDescent="0.2">
      <c r="K427" s="134"/>
      <c r="M427" s="366"/>
      <c r="N427" s="134"/>
    </row>
    <row r="428" spans="11:14" ht="12.75" x14ac:dyDescent="0.2">
      <c r="K428" s="134"/>
      <c r="M428" s="366"/>
      <c r="N428" s="134"/>
    </row>
    <row r="429" spans="11:14" ht="12.75" x14ac:dyDescent="0.2">
      <c r="K429" s="134"/>
      <c r="M429" s="366"/>
      <c r="N429" s="134"/>
    </row>
    <row r="430" spans="11:14" ht="12.75" x14ac:dyDescent="0.2">
      <c r="K430" s="134"/>
      <c r="M430" s="366"/>
      <c r="N430" s="134"/>
    </row>
    <row r="431" spans="11:14" ht="12.75" x14ac:dyDescent="0.2">
      <c r="K431" s="134"/>
      <c r="M431" s="366"/>
      <c r="N431" s="134"/>
    </row>
    <row r="432" spans="11:14" ht="12.75" x14ac:dyDescent="0.2">
      <c r="K432" s="134"/>
      <c r="M432" s="366"/>
      <c r="N432" s="134"/>
    </row>
    <row r="433" spans="11:14" ht="12.75" x14ac:dyDescent="0.2">
      <c r="K433" s="134"/>
      <c r="M433" s="366"/>
      <c r="N433" s="134"/>
    </row>
    <row r="434" spans="11:14" ht="12.75" x14ac:dyDescent="0.2">
      <c r="K434" s="134"/>
      <c r="M434" s="366"/>
      <c r="N434" s="134"/>
    </row>
    <row r="435" spans="11:14" ht="12.75" x14ac:dyDescent="0.2">
      <c r="K435" s="134"/>
      <c r="M435" s="366"/>
      <c r="N435" s="134"/>
    </row>
    <row r="436" spans="11:14" ht="12.75" x14ac:dyDescent="0.2">
      <c r="K436" s="134"/>
      <c r="M436" s="366"/>
      <c r="N436" s="134"/>
    </row>
    <row r="437" spans="11:14" ht="12.75" x14ac:dyDescent="0.2">
      <c r="K437" s="134"/>
      <c r="M437" s="366"/>
      <c r="N437" s="134"/>
    </row>
    <row r="438" spans="11:14" ht="12.75" x14ac:dyDescent="0.2">
      <c r="K438" s="134"/>
      <c r="M438" s="366"/>
      <c r="N438" s="134"/>
    </row>
    <row r="439" spans="11:14" ht="12.75" x14ac:dyDescent="0.2">
      <c r="K439" s="134"/>
      <c r="M439" s="366"/>
      <c r="N439" s="134"/>
    </row>
    <row r="440" spans="11:14" ht="12.75" x14ac:dyDescent="0.2">
      <c r="K440" s="134"/>
      <c r="M440" s="366"/>
      <c r="N440" s="134"/>
    </row>
    <row r="441" spans="11:14" ht="12.75" x14ac:dyDescent="0.2">
      <c r="K441" s="134"/>
      <c r="M441" s="366"/>
      <c r="N441" s="134"/>
    </row>
    <row r="442" spans="11:14" ht="12.75" x14ac:dyDescent="0.2">
      <c r="K442" s="134"/>
      <c r="M442" s="366"/>
      <c r="N442" s="134"/>
    </row>
    <row r="443" spans="11:14" ht="12.75" x14ac:dyDescent="0.2">
      <c r="K443" s="134"/>
      <c r="M443" s="366"/>
      <c r="N443" s="134"/>
    </row>
    <row r="444" spans="11:14" ht="12.75" x14ac:dyDescent="0.2">
      <c r="K444" s="134"/>
      <c r="M444" s="366"/>
      <c r="N444" s="134"/>
    </row>
    <row r="445" spans="11:14" ht="12.75" x14ac:dyDescent="0.2">
      <c r="K445" s="134"/>
      <c r="M445" s="366"/>
      <c r="N445" s="134"/>
    </row>
    <row r="446" spans="11:14" ht="12.75" x14ac:dyDescent="0.2">
      <c r="K446" s="134"/>
      <c r="M446" s="366"/>
      <c r="N446" s="134"/>
    </row>
    <row r="447" spans="11:14" ht="12.75" x14ac:dyDescent="0.2">
      <c r="K447" s="134"/>
      <c r="M447" s="366"/>
      <c r="N447" s="134"/>
    </row>
    <row r="448" spans="11:14" ht="12.75" x14ac:dyDescent="0.2">
      <c r="K448" s="134"/>
      <c r="M448" s="366"/>
      <c r="N448" s="134"/>
    </row>
    <row r="449" spans="11:14" ht="12.75" x14ac:dyDescent="0.2">
      <c r="K449" s="134"/>
      <c r="M449" s="366"/>
      <c r="N449" s="134"/>
    </row>
    <row r="450" spans="11:14" ht="12.75" x14ac:dyDescent="0.2">
      <c r="K450" s="134"/>
      <c r="M450" s="366"/>
      <c r="N450" s="134"/>
    </row>
    <row r="451" spans="11:14" ht="12.75" x14ac:dyDescent="0.2">
      <c r="K451" s="134"/>
      <c r="M451" s="366"/>
      <c r="N451" s="134"/>
    </row>
    <row r="452" spans="11:14" ht="12.75" x14ac:dyDescent="0.2">
      <c r="K452" s="134"/>
      <c r="M452" s="366"/>
      <c r="N452" s="134"/>
    </row>
    <row r="453" spans="11:14" ht="12.75" x14ac:dyDescent="0.2">
      <c r="K453" s="134"/>
      <c r="M453" s="366"/>
      <c r="N453" s="134"/>
    </row>
    <row r="454" spans="11:14" ht="12.75" x14ac:dyDescent="0.2">
      <c r="K454" s="134"/>
      <c r="M454" s="366"/>
      <c r="N454" s="134"/>
    </row>
    <row r="455" spans="11:14" ht="12.75" x14ac:dyDescent="0.2">
      <c r="K455" s="134"/>
      <c r="M455" s="366"/>
      <c r="N455" s="134"/>
    </row>
    <row r="456" spans="11:14" ht="12.75" x14ac:dyDescent="0.2">
      <c r="K456" s="134"/>
      <c r="M456" s="366"/>
      <c r="N456" s="134"/>
    </row>
    <row r="457" spans="11:14" ht="12.75" x14ac:dyDescent="0.2">
      <c r="K457" s="134"/>
      <c r="M457" s="366"/>
      <c r="N457" s="134"/>
    </row>
    <row r="458" spans="11:14" ht="12.75" x14ac:dyDescent="0.2">
      <c r="K458" s="134"/>
      <c r="M458" s="366"/>
      <c r="N458" s="134"/>
    </row>
    <row r="459" spans="11:14" ht="12.75" x14ac:dyDescent="0.2">
      <c r="K459" s="134"/>
      <c r="M459" s="366"/>
      <c r="N459" s="134"/>
    </row>
    <row r="460" spans="11:14" ht="12.75" x14ac:dyDescent="0.2">
      <c r="K460" s="134"/>
      <c r="M460" s="366"/>
      <c r="N460" s="134"/>
    </row>
    <row r="461" spans="11:14" ht="12.75" x14ac:dyDescent="0.2">
      <c r="K461" s="134"/>
      <c r="M461" s="366"/>
      <c r="N461" s="134"/>
    </row>
    <row r="462" spans="11:14" ht="12.75" x14ac:dyDescent="0.2">
      <c r="K462" s="134"/>
      <c r="M462" s="366"/>
      <c r="N462" s="134"/>
    </row>
    <row r="463" spans="11:14" ht="12.75" x14ac:dyDescent="0.2">
      <c r="K463" s="134"/>
      <c r="M463" s="366"/>
      <c r="N463" s="134"/>
    </row>
    <row r="464" spans="11:14" ht="12.75" x14ac:dyDescent="0.2">
      <c r="K464" s="134"/>
      <c r="M464" s="366"/>
      <c r="N464" s="134"/>
    </row>
    <row r="465" spans="11:14" ht="12.75" x14ac:dyDescent="0.2">
      <c r="K465" s="134"/>
      <c r="M465" s="366"/>
      <c r="N465" s="134"/>
    </row>
    <row r="466" spans="11:14" ht="12.75" x14ac:dyDescent="0.2">
      <c r="K466" s="134"/>
      <c r="M466" s="366"/>
      <c r="N466" s="134"/>
    </row>
    <row r="467" spans="11:14" ht="12.75" x14ac:dyDescent="0.2">
      <c r="K467" s="134"/>
      <c r="M467" s="366"/>
      <c r="N467" s="134"/>
    </row>
    <row r="468" spans="11:14" ht="12.75" x14ac:dyDescent="0.2">
      <c r="K468" s="134"/>
      <c r="M468" s="366"/>
      <c r="N468" s="134"/>
    </row>
    <row r="469" spans="11:14" ht="12.75" x14ac:dyDescent="0.2">
      <c r="K469" s="134"/>
      <c r="M469" s="366"/>
      <c r="N469" s="134"/>
    </row>
  </sheetData>
  <sortState xmlns:xlrd2="http://schemas.microsoft.com/office/spreadsheetml/2017/richdata2" ref="F215:J216">
    <sortCondition ref="F215:F216"/>
  </sortState>
  <mergeCells count="478">
    <mergeCell ref="O10:O14"/>
    <mergeCell ref="E10:E14"/>
    <mergeCell ref="A294:A298"/>
    <mergeCell ref="B294:B298"/>
    <mergeCell ref="C294:C298"/>
    <mergeCell ref="D294:D298"/>
    <mergeCell ref="E294:E298"/>
    <mergeCell ref="K294:K298"/>
    <mergeCell ref="M294:M298"/>
    <mergeCell ref="O294:O298"/>
    <mergeCell ref="E230:E234"/>
    <mergeCell ref="D230:D234"/>
    <mergeCell ref="C230:C234"/>
    <mergeCell ref="B230:B234"/>
    <mergeCell ref="A230:A234"/>
    <mergeCell ref="O279:O281"/>
    <mergeCell ref="O290:O293"/>
    <mergeCell ref="A259:A263"/>
    <mergeCell ref="B259:B263"/>
    <mergeCell ref="C259:C263"/>
    <mergeCell ref="D259:D263"/>
    <mergeCell ref="E259:E263"/>
    <mergeCell ref="K275:K278"/>
    <mergeCell ref="M275:M278"/>
    <mergeCell ref="A235:A239"/>
    <mergeCell ref="A279:A281"/>
    <mergeCell ref="A146:A149"/>
    <mergeCell ref="B146:B149"/>
    <mergeCell ref="C146:C149"/>
    <mergeCell ref="D146:D149"/>
    <mergeCell ref="E146:E149"/>
    <mergeCell ref="A159:A162"/>
    <mergeCell ref="K282:K286"/>
    <mergeCell ref="M282:M286"/>
    <mergeCell ref="O282:O286"/>
    <mergeCell ref="A282:A286"/>
    <mergeCell ref="B282:B286"/>
    <mergeCell ref="C282:C286"/>
    <mergeCell ref="D282:D286"/>
    <mergeCell ref="E282:E286"/>
    <mergeCell ref="O206:O211"/>
    <mergeCell ref="O250:O254"/>
    <mergeCell ref="O173:O177"/>
    <mergeCell ref="O146:O149"/>
    <mergeCell ref="O217:O220"/>
    <mergeCell ref="O196:O200"/>
    <mergeCell ref="O221:O224"/>
    <mergeCell ref="O154:O158"/>
    <mergeCell ref="O269:O274"/>
    <mergeCell ref="O264:O268"/>
    <mergeCell ref="K21:K28"/>
    <mergeCell ref="M21:M28"/>
    <mergeCell ref="O21:O28"/>
    <mergeCell ref="K40:K43"/>
    <mergeCell ref="M40:M43"/>
    <mergeCell ref="A40:A43"/>
    <mergeCell ref="B40:B43"/>
    <mergeCell ref="C40:C43"/>
    <mergeCell ref="D40:D43"/>
    <mergeCell ref="E40:E43"/>
    <mergeCell ref="M34:M39"/>
    <mergeCell ref="K77:K85"/>
    <mergeCell ref="O230:O234"/>
    <mergeCell ref="O159:O162"/>
    <mergeCell ref="O182:O185"/>
    <mergeCell ref="O235:O239"/>
    <mergeCell ref="O186:O191"/>
    <mergeCell ref="O287:O289"/>
    <mergeCell ref="O212:O216"/>
    <mergeCell ref="O150:O153"/>
    <mergeCell ref="O201:O205"/>
    <mergeCell ref="O245:O249"/>
    <mergeCell ref="O168:O172"/>
    <mergeCell ref="O259:O263"/>
    <mergeCell ref="O178:O181"/>
    <mergeCell ref="O163:O167"/>
    <mergeCell ref="O192:O195"/>
    <mergeCell ref="O255:O258"/>
    <mergeCell ref="O240:O244"/>
    <mergeCell ref="K136:K140"/>
    <mergeCell ref="M136:M140"/>
    <mergeCell ref="O72:O76"/>
    <mergeCell ref="O141:O144"/>
    <mergeCell ref="M159:M162"/>
    <mergeCell ref="K112:K115"/>
    <mergeCell ref="O63:O71"/>
    <mergeCell ref="O225:O229"/>
    <mergeCell ref="O275:O278"/>
    <mergeCell ref="O77:O85"/>
    <mergeCell ref="O95:O98"/>
    <mergeCell ref="O86:O88"/>
    <mergeCell ref="O49:O52"/>
    <mergeCell ref="O89:O94"/>
    <mergeCell ref="O59:O62"/>
    <mergeCell ref="O53:O58"/>
    <mergeCell ref="O104:O107"/>
    <mergeCell ref="O3:O9"/>
    <mergeCell ref="O15:O20"/>
    <mergeCell ref="O34:O39"/>
    <mergeCell ref="O29:O33"/>
    <mergeCell ref="O99:O103"/>
    <mergeCell ref="K173:K177"/>
    <mergeCell ref="M146:M149"/>
    <mergeCell ref="A182:A185"/>
    <mergeCell ref="B182:B185"/>
    <mergeCell ref="C182:C185"/>
    <mergeCell ref="D182:D185"/>
    <mergeCell ref="E182:E185"/>
    <mergeCell ref="A173:A177"/>
    <mergeCell ref="B173:B177"/>
    <mergeCell ref="C173:C177"/>
    <mergeCell ref="D173:D177"/>
    <mergeCell ref="E173:E177"/>
    <mergeCell ref="A168:A172"/>
    <mergeCell ref="B159:B162"/>
    <mergeCell ref="C159:C162"/>
    <mergeCell ref="D159:D162"/>
    <mergeCell ref="E159:E162"/>
    <mergeCell ref="K159:K162"/>
    <mergeCell ref="A141:A144"/>
    <mergeCell ref="A116:A119"/>
    <mergeCell ref="B116:B119"/>
    <mergeCell ref="M112:M115"/>
    <mergeCell ref="B141:B144"/>
    <mergeCell ref="C141:C144"/>
    <mergeCell ref="D141:D144"/>
    <mergeCell ref="E141:E144"/>
    <mergeCell ref="K141:K144"/>
    <mergeCell ref="M141:M144"/>
    <mergeCell ref="K125:K131"/>
    <mergeCell ref="M125:M131"/>
    <mergeCell ref="K116:K119"/>
    <mergeCell ref="M116:M119"/>
    <mergeCell ref="A136:A140"/>
    <mergeCell ref="B136:B140"/>
    <mergeCell ref="C136:C140"/>
    <mergeCell ref="D136:D140"/>
    <mergeCell ref="E136:E140"/>
    <mergeCell ref="A125:A131"/>
    <mergeCell ref="B125:B131"/>
    <mergeCell ref="C125:C131"/>
    <mergeCell ref="D125:D131"/>
    <mergeCell ref="E125:E131"/>
    <mergeCell ref="K63:K71"/>
    <mergeCell ref="M63:M71"/>
    <mergeCell ref="A108:A111"/>
    <mergeCell ref="B108:B111"/>
    <mergeCell ref="C108:C111"/>
    <mergeCell ref="D108:D111"/>
    <mergeCell ref="E108:E111"/>
    <mergeCell ref="K108:K111"/>
    <mergeCell ref="M108:M111"/>
    <mergeCell ref="B63:B71"/>
    <mergeCell ref="C63:C71"/>
    <mergeCell ref="D63:D71"/>
    <mergeCell ref="B72:B76"/>
    <mergeCell ref="E59:E62"/>
    <mergeCell ref="K59:K62"/>
    <mergeCell ref="M59:M62"/>
    <mergeCell ref="K53:K58"/>
    <mergeCell ref="K104:K107"/>
    <mergeCell ref="K72:K76"/>
    <mergeCell ref="M53:M58"/>
    <mergeCell ref="M104:M107"/>
    <mergeCell ref="M72:M76"/>
    <mergeCell ref="A77:A85"/>
    <mergeCell ref="B77:B85"/>
    <mergeCell ref="K10:K14"/>
    <mergeCell ref="M10:M14"/>
    <mergeCell ref="K34:K39"/>
    <mergeCell ref="L48:M48"/>
    <mergeCell ref="D72:D76"/>
    <mergeCell ref="E72:E76"/>
    <mergeCell ref="K99:K103"/>
    <mergeCell ref="M99:M103"/>
    <mergeCell ref="K132:K135"/>
    <mergeCell ref="M132:M135"/>
    <mergeCell ref="K95:K98"/>
    <mergeCell ref="M95:M98"/>
    <mergeCell ref="K86:K88"/>
    <mergeCell ref="M86:M88"/>
    <mergeCell ref="K49:K52"/>
    <mergeCell ref="M49:M52"/>
    <mergeCell ref="K89:K94"/>
    <mergeCell ref="M89:M94"/>
    <mergeCell ref="K120:K124"/>
    <mergeCell ref="M120:M124"/>
    <mergeCell ref="E49:E52"/>
    <mergeCell ref="E89:E94"/>
    <mergeCell ref="D120:D124"/>
    <mergeCell ref="E120:E124"/>
    <mergeCell ref="K150:K153"/>
    <mergeCell ref="M150:M153"/>
    <mergeCell ref="K186:K191"/>
    <mergeCell ref="M186:M191"/>
    <mergeCell ref="D287:D289"/>
    <mergeCell ref="E287:E289"/>
    <mergeCell ref="K168:K172"/>
    <mergeCell ref="M168:M172"/>
    <mergeCell ref="K279:K281"/>
    <mergeCell ref="D235:D239"/>
    <mergeCell ref="E235:E239"/>
    <mergeCell ref="D279:D281"/>
    <mergeCell ref="E279:E281"/>
    <mergeCell ref="E163:E167"/>
    <mergeCell ref="M235:M239"/>
    <mergeCell ref="K269:K274"/>
    <mergeCell ref="M77:M85"/>
    <mergeCell ref="A287:A289"/>
    <mergeCell ref="B287:B289"/>
    <mergeCell ref="C287:C289"/>
    <mergeCell ref="K287:K289"/>
    <mergeCell ref="M287:M289"/>
    <mergeCell ref="K290:K293"/>
    <mergeCell ref="M290:M293"/>
    <mergeCell ref="K225:K229"/>
    <mergeCell ref="M225:M229"/>
    <mergeCell ref="K178:K181"/>
    <mergeCell ref="M178:M181"/>
    <mergeCell ref="K240:K244"/>
    <mergeCell ref="M240:M244"/>
    <mergeCell ref="K163:K167"/>
    <mergeCell ref="M163:M167"/>
    <mergeCell ref="K255:K258"/>
    <mergeCell ref="M255:M258"/>
    <mergeCell ref="K192:K195"/>
    <mergeCell ref="M192:M195"/>
    <mergeCell ref="C178:C181"/>
    <mergeCell ref="D225:D229"/>
    <mergeCell ref="K264:K268"/>
    <mergeCell ref="M264:M268"/>
    <mergeCell ref="A150:A153"/>
    <mergeCell ref="B150:B153"/>
    <mergeCell ref="C150:C153"/>
    <mergeCell ref="D150:D153"/>
    <mergeCell ref="E150:E153"/>
    <mergeCell ref="A212:A216"/>
    <mergeCell ref="B212:B216"/>
    <mergeCell ref="C212:C216"/>
    <mergeCell ref="D212:D216"/>
    <mergeCell ref="E212:E216"/>
    <mergeCell ref="A186:A191"/>
    <mergeCell ref="B186:B191"/>
    <mergeCell ref="C186:C191"/>
    <mergeCell ref="D186:D191"/>
    <mergeCell ref="E186:E191"/>
    <mergeCell ref="A192:A195"/>
    <mergeCell ref="B192:B195"/>
    <mergeCell ref="C192:C195"/>
    <mergeCell ref="D192:D195"/>
    <mergeCell ref="E192:E195"/>
    <mergeCell ref="A163:A167"/>
    <mergeCell ref="B163:B167"/>
    <mergeCell ref="C163:C167"/>
    <mergeCell ref="D163:D167"/>
    <mergeCell ref="A245:A249"/>
    <mergeCell ref="B245:B249"/>
    <mergeCell ref="C245:C249"/>
    <mergeCell ref="D245:D249"/>
    <mergeCell ref="E245:E249"/>
    <mergeCell ref="A201:A205"/>
    <mergeCell ref="B201:B205"/>
    <mergeCell ref="C201:C205"/>
    <mergeCell ref="D201:D205"/>
    <mergeCell ref="E201:E205"/>
    <mergeCell ref="A240:A244"/>
    <mergeCell ref="B240:B244"/>
    <mergeCell ref="C240:C244"/>
    <mergeCell ref="D240:D244"/>
    <mergeCell ref="E240:E244"/>
    <mergeCell ref="B235:B239"/>
    <mergeCell ref="C235:C239"/>
    <mergeCell ref="A290:A293"/>
    <mergeCell ref="B290:B293"/>
    <mergeCell ref="C290:C293"/>
    <mergeCell ref="D290:D293"/>
    <mergeCell ref="E290:E293"/>
    <mergeCell ref="A255:A258"/>
    <mergeCell ref="B255:B258"/>
    <mergeCell ref="C255:C258"/>
    <mergeCell ref="D255:D258"/>
    <mergeCell ref="E255:E258"/>
    <mergeCell ref="A264:A268"/>
    <mergeCell ref="B264:B268"/>
    <mergeCell ref="C264:C268"/>
    <mergeCell ref="D264:D268"/>
    <mergeCell ref="E264:E268"/>
    <mergeCell ref="A269:A274"/>
    <mergeCell ref="B269:B274"/>
    <mergeCell ref="C269:C274"/>
    <mergeCell ref="D269:D274"/>
    <mergeCell ref="E269:E274"/>
    <mergeCell ref="B279:B281"/>
    <mergeCell ref="C279:C281"/>
    <mergeCell ref="E3:E9"/>
    <mergeCell ref="E178:E181"/>
    <mergeCell ref="L145:M145"/>
    <mergeCell ref="E225:E229"/>
    <mergeCell ref="J145:K145"/>
    <mergeCell ref="E275:E278"/>
    <mergeCell ref="A132:A135"/>
    <mergeCell ref="B132:B135"/>
    <mergeCell ref="C132:C135"/>
    <mergeCell ref="D132:D135"/>
    <mergeCell ref="E132:E135"/>
    <mergeCell ref="A95:A98"/>
    <mergeCell ref="B95:B98"/>
    <mergeCell ref="D178:D181"/>
    <mergeCell ref="A3:A9"/>
    <mergeCell ref="B3:B9"/>
    <mergeCell ref="C3:C9"/>
    <mergeCell ref="D3:D9"/>
    <mergeCell ref="A72:A76"/>
    <mergeCell ref="B178:B181"/>
    <mergeCell ref="A178:A181"/>
    <mergeCell ref="A275:A278"/>
    <mergeCell ref="B275:B278"/>
    <mergeCell ref="C275:C278"/>
    <mergeCell ref="D95:D98"/>
    <mergeCell ref="D59:D62"/>
    <mergeCell ref="A120:A124"/>
    <mergeCell ref="A49:A52"/>
    <mergeCell ref="B49:B52"/>
    <mergeCell ref="C49:C52"/>
    <mergeCell ref="D49:D52"/>
    <mergeCell ref="A89:A94"/>
    <mergeCell ref="B89:B94"/>
    <mergeCell ref="C89:C94"/>
    <mergeCell ref="D89:D94"/>
    <mergeCell ref="B120:B124"/>
    <mergeCell ref="C120:C124"/>
    <mergeCell ref="B59:B62"/>
    <mergeCell ref="C59:C62"/>
    <mergeCell ref="A59:A62"/>
    <mergeCell ref="A63:A71"/>
    <mergeCell ref="A112:A115"/>
    <mergeCell ref="B112:B115"/>
    <mergeCell ref="C95:C98"/>
    <mergeCell ref="A1:O1"/>
    <mergeCell ref="D275:D278"/>
    <mergeCell ref="L2:M2"/>
    <mergeCell ref="A225:A229"/>
    <mergeCell ref="B225:B229"/>
    <mergeCell ref="C225:C229"/>
    <mergeCell ref="J48:K48"/>
    <mergeCell ref="A99:A103"/>
    <mergeCell ref="B99:B103"/>
    <mergeCell ref="C99:C103"/>
    <mergeCell ref="D99:D103"/>
    <mergeCell ref="E99:E103"/>
    <mergeCell ref="C72:C76"/>
    <mergeCell ref="J2:K2"/>
    <mergeCell ref="E95:E98"/>
    <mergeCell ref="A86:A88"/>
    <mergeCell ref="B86:B88"/>
    <mergeCell ref="C86:C88"/>
    <mergeCell ref="D86:D88"/>
    <mergeCell ref="E86:E88"/>
    <mergeCell ref="M15:M20"/>
    <mergeCell ref="M3:M9"/>
    <mergeCell ref="A10:A14"/>
    <mergeCell ref="B10:B14"/>
    <mergeCell ref="A21:A28"/>
    <mergeCell ref="B21:B28"/>
    <mergeCell ref="C21:C28"/>
    <mergeCell ref="D21:D28"/>
    <mergeCell ref="C15:C20"/>
    <mergeCell ref="D15:D20"/>
    <mergeCell ref="E15:E20"/>
    <mergeCell ref="D34:D39"/>
    <mergeCell ref="A15:A20"/>
    <mergeCell ref="C10:C14"/>
    <mergeCell ref="D10:D14"/>
    <mergeCell ref="E34:E39"/>
    <mergeCell ref="A34:A39"/>
    <mergeCell ref="B34:B39"/>
    <mergeCell ref="C34:C39"/>
    <mergeCell ref="E21:E28"/>
    <mergeCell ref="K235:K239"/>
    <mergeCell ref="K29:K33"/>
    <mergeCell ref="A53:A58"/>
    <mergeCell ref="B53:B58"/>
    <mergeCell ref="C53:C58"/>
    <mergeCell ref="D53:D58"/>
    <mergeCell ref="E53:E58"/>
    <mergeCell ref="A104:A107"/>
    <mergeCell ref="B104:B107"/>
    <mergeCell ref="C104:C107"/>
    <mergeCell ref="D104:D107"/>
    <mergeCell ref="E104:E107"/>
    <mergeCell ref="K146:K149"/>
    <mergeCell ref="A29:A33"/>
    <mergeCell ref="B29:B33"/>
    <mergeCell ref="C29:C33"/>
    <mergeCell ref="A250:A254"/>
    <mergeCell ref="M29:M33"/>
    <mergeCell ref="A44:A47"/>
    <mergeCell ref="B44:B47"/>
    <mergeCell ref="C44:C47"/>
    <mergeCell ref="D44:D47"/>
    <mergeCell ref="E44:E47"/>
    <mergeCell ref="K44:K47"/>
    <mergeCell ref="M44:M47"/>
    <mergeCell ref="K3:K9"/>
    <mergeCell ref="K15:K20"/>
    <mergeCell ref="B15:B20"/>
    <mergeCell ref="D29:D33"/>
    <mergeCell ref="E29:E33"/>
    <mergeCell ref="C116:C119"/>
    <mergeCell ref="D116:D119"/>
    <mergeCell ref="E116:E119"/>
    <mergeCell ref="E63:E71"/>
    <mergeCell ref="C112:C115"/>
    <mergeCell ref="D112:D115"/>
    <mergeCell ref="E112:E115"/>
    <mergeCell ref="C77:C85"/>
    <mergeCell ref="D77:D85"/>
    <mergeCell ref="E77:E85"/>
    <mergeCell ref="E217:E220"/>
    <mergeCell ref="K217:K220"/>
    <mergeCell ref="M217:M220"/>
    <mergeCell ref="A196:A200"/>
    <mergeCell ref="B196:B200"/>
    <mergeCell ref="C196:C200"/>
    <mergeCell ref="D196:D200"/>
    <mergeCell ref="E196:E200"/>
    <mergeCell ref="A221:A224"/>
    <mergeCell ref="B221:B224"/>
    <mergeCell ref="C221:C224"/>
    <mergeCell ref="D221:D224"/>
    <mergeCell ref="E221:E224"/>
    <mergeCell ref="B168:B172"/>
    <mergeCell ref="C168:C172"/>
    <mergeCell ref="D168:D172"/>
    <mergeCell ref="E168:E172"/>
    <mergeCell ref="M279:M281"/>
    <mergeCell ref="M201:M205"/>
    <mergeCell ref="M182:M185"/>
    <mergeCell ref="M173:M177"/>
    <mergeCell ref="K201:K205"/>
    <mergeCell ref="K245:K249"/>
    <mergeCell ref="M245:M249"/>
    <mergeCell ref="K212:K216"/>
    <mergeCell ref="M212:M216"/>
    <mergeCell ref="K196:K200"/>
    <mergeCell ref="M196:M200"/>
    <mergeCell ref="K221:K224"/>
    <mergeCell ref="M221:M224"/>
    <mergeCell ref="M269:M274"/>
    <mergeCell ref="K259:K263"/>
    <mergeCell ref="M259:M263"/>
    <mergeCell ref="K230:K234"/>
    <mergeCell ref="M230:M234"/>
    <mergeCell ref="K182:K185"/>
    <mergeCell ref="B250:B254"/>
    <mergeCell ref="C250:C254"/>
    <mergeCell ref="D250:D254"/>
    <mergeCell ref="E250:E254"/>
    <mergeCell ref="K250:K254"/>
    <mergeCell ref="M250:M254"/>
    <mergeCell ref="A154:A158"/>
    <mergeCell ref="B154:B158"/>
    <mergeCell ref="C154:C158"/>
    <mergeCell ref="D154:D158"/>
    <mergeCell ref="E154:E158"/>
    <mergeCell ref="K154:K158"/>
    <mergeCell ref="M154:M158"/>
    <mergeCell ref="A206:A211"/>
    <mergeCell ref="B206:B211"/>
    <mergeCell ref="C206:C211"/>
    <mergeCell ref="D206:D211"/>
    <mergeCell ref="E206:E211"/>
    <mergeCell ref="K206:K211"/>
    <mergeCell ref="M206:M211"/>
    <mergeCell ref="A217:A220"/>
    <mergeCell ref="B217:B220"/>
    <mergeCell ref="C217:C220"/>
    <mergeCell ref="D217:D220"/>
  </mergeCells>
  <phoneticPr fontId="0" type="noConversion"/>
  <pageMargins left="0.19685039370078741" right="0.19685039370078741" top="0.15748031496062992" bottom="0.19685039370078741" header="0.15748031496062992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Licenciés ffsu</vt:lpstr>
      <vt:lpstr>Participants</vt:lpstr>
      <vt:lpstr>Participations</vt:lpstr>
      <vt:lpstr>NATIONAL</vt:lpstr>
      <vt:lpstr>TOURNOI</vt:lpstr>
      <vt:lpstr>S.D9.R5</vt:lpstr>
      <vt:lpstr>S.EXC P</vt:lpstr>
      <vt:lpstr>S.H</vt:lpstr>
      <vt:lpstr>EQUIPE</vt:lpstr>
      <vt:lpstr>qualif CFU</vt:lpstr>
    </vt:vector>
  </TitlesOfParts>
  <Company>FF Sport U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 2</dc:creator>
  <cp:lastModifiedBy>Marie-Rose ALFANO-KALLI</cp:lastModifiedBy>
  <cp:lastPrinted>2024-04-04T09:21:31Z</cp:lastPrinted>
  <dcterms:created xsi:type="dcterms:W3CDTF">2004-10-27T12:44:26Z</dcterms:created>
  <dcterms:modified xsi:type="dcterms:W3CDTF">2024-04-04T12:45:23Z</dcterms:modified>
</cp:coreProperties>
</file>