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caudergon_sport-u_com/Documents/GENERAL/SPORTS IND/CO/2024-2025/"/>
    </mc:Choice>
  </mc:AlternateContent>
  <xr:revisionPtr revIDLastSave="70" documentId="11_AD4D9D64A577C15A4A541822E89F67FC5ADEDD8F" xr6:coauthVersionLast="47" xr6:coauthVersionMax="47" xr10:uidLastSave="{986D0B30-9D8C-4155-98A9-FDF6B25C174B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L18" i="1"/>
  <c r="K18" i="1"/>
  <c r="N17" i="1"/>
  <c r="L17" i="1"/>
  <c r="K17" i="1"/>
  <c r="N16" i="1"/>
  <c r="L16" i="1"/>
  <c r="K16" i="1"/>
  <c r="N15" i="1"/>
  <c r="L15" i="1"/>
  <c r="K15" i="1"/>
  <c r="N9" i="1"/>
  <c r="K9" i="1"/>
  <c r="N2" i="1"/>
  <c r="K2" i="1"/>
  <c r="N8" i="1"/>
  <c r="K8" i="1"/>
  <c r="N5" i="1"/>
  <c r="K5" i="1"/>
  <c r="N6" i="1"/>
  <c r="L6" i="1"/>
  <c r="K6" i="1"/>
  <c r="N14" i="1"/>
  <c r="L14" i="1"/>
  <c r="K14" i="1"/>
  <c r="N13" i="1"/>
  <c r="L13" i="1"/>
  <c r="K13" i="1"/>
  <c r="N12" i="1"/>
  <c r="L12" i="1"/>
  <c r="K12" i="1"/>
  <c r="N11" i="1"/>
  <c r="L11" i="1"/>
  <c r="K11" i="1"/>
  <c r="N10" i="1"/>
  <c r="L10" i="1"/>
  <c r="K10" i="1"/>
  <c r="N4" i="1"/>
  <c r="L4" i="1"/>
  <c r="K4" i="1"/>
  <c r="N7" i="1"/>
  <c r="K7" i="1"/>
</calcChain>
</file>

<file path=xl/sharedStrings.xml><?xml version="1.0" encoding="utf-8"?>
<sst xmlns="http://schemas.openxmlformats.org/spreadsheetml/2006/main" count="187" uniqueCount="113">
  <si>
    <t>Prénom</t>
  </si>
  <si>
    <t>SI</t>
  </si>
  <si>
    <t>PISZCZOROWICZ</t>
  </si>
  <si>
    <t>NICOLE DESMAU</t>
  </si>
  <si>
    <t>SCATAMACCHIA</t>
  </si>
  <si>
    <t>ARONDEAU</t>
  </si>
  <si>
    <t>REBOUL</t>
  </si>
  <si>
    <t>Indiv - Circuit long - A (HF)</t>
  </si>
  <si>
    <t>N° licence</t>
  </si>
  <si>
    <t>Nom</t>
  </si>
  <si>
    <t>date naiss.</t>
  </si>
  <si>
    <t>Sexe</t>
  </si>
  <si>
    <t>E-mail</t>
  </si>
  <si>
    <t>N° AS</t>
  </si>
  <si>
    <t>AS</t>
  </si>
  <si>
    <t>Académie</t>
  </si>
  <si>
    <t>N° Licence fédérale</t>
  </si>
  <si>
    <t>Demande de qualif</t>
  </si>
  <si>
    <t>Notes (voir aide)</t>
  </si>
  <si>
    <t>F12P010824</t>
  </si>
  <si>
    <t>HUGO</t>
  </si>
  <si>
    <t>M</t>
  </si>
  <si>
    <t>Hugo.PISZCZOROWICZ@etu.uca.fr</t>
  </si>
  <si>
    <t>F12P</t>
  </si>
  <si>
    <t>U.Clermont Auv. POLYTECH - INP</t>
  </si>
  <si>
    <t>CLERMONT-FERRAND</t>
  </si>
  <si>
    <t>---</t>
  </si>
  <si>
    <t>MA6E093829</t>
  </si>
  <si>
    <t>GERY</t>
  </si>
  <si>
    <t>DAVID</t>
  </si>
  <si>
    <t>david.gery@enise.fr</t>
  </si>
  <si>
    <t>MA6E</t>
  </si>
  <si>
    <t>UDL - ENISE</t>
  </si>
  <si>
    <t>LYON</t>
  </si>
  <si>
    <t>F12T000439</t>
  </si>
  <si>
    <t>DEGAND</t>
  </si>
  <si>
    <t>THEO</t>
  </si>
  <si>
    <t>Theo.DEGAND@etu.uca.fr</t>
  </si>
  <si>
    <t>F12T</t>
  </si>
  <si>
    <t>U. Clermont Auv. IUT Clermont</t>
  </si>
  <si>
    <t>QE</t>
  </si>
  <si>
    <t>F12P000987</t>
  </si>
  <si>
    <t>MARCHAND</t>
  </si>
  <si>
    <t>NATHAN</t>
  </si>
  <si>
    <t>Nathan.MARCHAND@etu.uca.fr</t>
  </si>
  <si>
    <t>F12P033416</t>
  </si>
  <si>
    <t>DELAHAYE</t>
  </si>
  <si>
    <t>FANNY</t>
  </si>
  <si>
    <t>F</t>
  </si>
  <si>
    <t>Fanny.DELAHAYE@etu.uca.fr</t>
  </si>
  <si>
    <t>F12K067077</t>
  </si>
  <si>
    <t>BARROS VALLET</t>
  </si>
  <si>
    <t>MATHIAS</t>
  </si>
  <si>
    <t>math.bv03@gmail.com</t>
  </si>
  <si>
    <t>F12K</t>
  </si>
  <si>
    <t>U.Clermont Auv. SIGMA - INP</t>
  </si>
  <si>
    <t>MA7U071658</t>
  </si>
  <si>
    <t>PERRIN</t>
  </si>
  <si>
    <t>ARTHUR</t>
  </si>
  <si>
    <t>arthur.perrin69@gmail.com</t>
  </si>
  <si>
    <t>MA7U</t>
  </si>
  <si>
    <t>UDL - UJM ST ETIENNE</t>
  </si>
  <si>
    <t>MA7U094595</t>
  </si>
  <si>
    <t>PELISSIER</t>
  </si>
  <si>
    <t>LISE</t>
  </si>
  <si>
    <t>lise.pelissier@etu.univ-st-etienne.fr</t>
  </si>
  <si>
    <t>MA3U095219</t>
  </si>
  <si>
    <t>MATHIS</t>
  </si>
  <si>
    <t>mathis.nicole-desmau1@univ-lyon3.fr</t>
  </si>
  <si>
    <t>MA3U</t>
  </si>
  <si>
    <t>UDL - UTE LYON 3</t>
  </si>
  <si>
    <t>J111022870</t>
  </si>
  <si>
    <t>reboul.mathis07@gmail.com</t>
  </si>
  <si>
    <t>J111</t>
  </si>
  <si>
    <t>UDG - ASU GRENOBLE ALPES STAPS</t>
  </si>
  <si>
    <t>GRENOBLE</t>
  </si>
  <si>
    <t>J110095150</t>
  </si>
  <si>
    <t>nathan.arondeau@gmail.com</t>
  </si>
  <si>
    <t>J110</t>
  </si>
  <si>
    <t>UDG - ASU GRENOBLE ALPES</t>
  </si>
  <si>
    <t>MA71095528</t>
  </si>
  <si>
    <t>nathan.scatamacchia@etu.univ-st-etienne.fr</t>
  </si>
  <si>
    <t>MA71</t>
  </si>
  <si>
    <t>UDL - UJM STAPS</t>
  </si>
  <si>
    <t>F12P093127</t>
  </si>
  <si>
    <t>PELLISSIER</t>
  </si>
  <si>
    <t>JUSTINE</t>
  </si>
  <si>
    <t>Justine.PELLISSIER@etu.uca.fr</t>
  </si>
  <si>
    <t>F12I000582</t>
  </si>
  <si>
    <t>THENOZ</t>
  </si>
  <si>
    <t>BASTIEN</t>
  </si>
  <si>
    <t>bastien.tnz@gmail.com</t>
  </si>
  <si>
    <t>F12I</t>
  </si>
  <si>
    <t>U.Clermont Auv. ISIMA - INP</t>
  </si>
  <si>
    <t>F12P000583</t>
  </si>
  <si>
    <t>TROCHUT</t>
  </si>
  <si>
    <t>MELISSA</t>
  </si>
  <si>
    <t>Melissa.TROCHUT@etu.uca.fr</t>
  </si>
  <si>
    <t>MA2O024421</t>
  </si>
  <si>
    <t>VILLAR</t>
  </si>
  <si>
    <t>ALIX</t>
  </si>
  <si>
    <t>alix.villar2003@gmail.com</t>
  </si>
  <si>
    <t>MA2O</t>
  </si>
  <si>
    <t>UDL - UTE LYON 2 IEP</t>
  </si>
  <si>
    <t>Indiv - Circuit court - B (HF)</t>
  </si>
  <si>
    <t>MA71095824</t>
  </si>
  <si>
    <t>DEHRAR</t>
  </si>
  <si>
    <t>BASILE</t>
  </si>
  <si>
    <t>basiledehrar@gmail.com</t>
  </si>
  <si>
    <t>prêt</t>
  </si>
  <si>
    <t>NEANT</t>
  </si>
  <si>
    <t>CIRCUIT</t>
  </si>
  <si>
    <t>SHN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</si>
</sst>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0" fillId="2" borderId="0" xfId="0" applyFill="1" applyAlignment="1"/>
    <xf numFmtId="0" fontId="0" fillId="3" borderId="0" xfId="0" applyFill="1" applyAlignment="1"/>
    <xf numFmtId="0" fontId="0" fillId="4" borderId="0" xfId="0" applyFill="1" applyAlignment="1"/>
    <xf numFmtId="14" fontId="0" fillId="4" borderId="0" xfId="0" applyNumberFormat="1" applyFill="1" applyAlignme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workbookViewId="0">
      <selection activeCell="N19" sqref="N19"/>
    </sheetView>
  </sheetViews>
  <sheetFormatPr baseColWidth="10" defaultColWidth="9.140625" defaultRowHeight="15" x14ac:dyDescent="0.25"/>
  <cols>
    <col min="1" max="1" width="24.85546875" style="2" bestFit="1" customWidth="1"/>
    <col min="2" max="2" width="12.42578125" style="2" bestFit="1" customWidth="1"/>
    <col min="3" max="3" width="15.42578125" style="2" bestFit="1" customWidth="1"/>
    <col min="4" max="4" width="9.140625" style="2"/>
    <col min="5" max="5" width="10.7109375" style="2" bestFit="1" customWidth="1"/>
    <col min="6" max="6" width="5.28515625" style="2" bestFit="1" customWidth="1"/>
    <col min="7" max="7" width="41.28515625" style="2" bestFit="1" customWidth="1"/>
    <col min="8" max="8" width="6.42578125" style="2" bestFit="1" customWidth="1"/>
    <col min="9" max="9" width="31.85546875" style="2" bestFit="1" customWidth="1"/>
    <col min="10" max="10" width="19.85546875" style="2" bestFit="1" customWidth="1"/>
    <col min="11" max="11" width="18.28515625" style="2" bestFit="1" customWidth="1"/>
    <col min="12" max="12" width="16.140625" style="2" bestFit="1" customWidth="1"/>
    <col min="13" max="13" width="18" style="2" bestFit="1" customWidth="1"/>
    <col min="14" max="14" width="15.85546875" style="2" bestFit="1" customWidth="1"/>
  </cols>
  <sheetData>
    <row r="1" spans="1:14" x14ac:dyDescent="0.25">
      <c r="A1" s="1" t="s">
        <v>111</v>
      </c>
      <c r="B1" s="1" t="s">
        <v>8</v>
      </c>
      <c r="C1" s="1" t="s">
        <v>9</v>
      </c>
      <c r="D1" s="1" t="s">
        <v>0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</v>
      </c>
      <c r="M1" s="1" t="s">
        <v>17</v>
      </c>
      <c r="N1" s="1" t="s">
        <v>18</v>
      </c>
    </row>
    <row r="2" spans="1:14" x14ac:dyDescent="0.25">
      <c r="A2" s="5" t="s">
        <v>7</v>
      </c>
      <c r="B2" s="2" t="s">
        <v>76</v>
      </c>
      <c r="C2" s="2" t="s">
        <v>5</v>
      </c>
      <c r="D2" s="2" t="s">
        <v>43</v>
      </c>
      <c r="E2" s="3">
        <v>37666</v>
      </c>
      <c r="F2" s="2" t="s">
        <v>21</v>
      </c>
      <c r="G2" s="2" t="s">
        <v>77</v>
      </c>
      <c r="H2" s="2" t="s">
        <v>78</v>
      </c>
      <c r="I2" s="2" t="s">
        <v>79</v>
      </c>
      <c r="J2" s="2" t="s">
        <v>75</v>
      </c>
      <c r="K2" s="2" t="str">
        <f>"300063"</f>
        <v>300063</v>
      </c>
      <c r="L2">
        <v>8009955</v>
      </c>
      <c r="M2" s="2" t="s">
        <v>26</v>
      </c>
      <c r="N2" s="2" t="str">
        <f>""</f>
        <v/>
      </c>
    </row>
    <row r="3" spans="1:14" x14ac:dyDescent="0.25">
      <c r="A3" s="4" t="s">
        <v>104</v>
      </c>
      <c r="B3" s="2" t="s">
        <v>105</v>
      </c>
      <c r="C3" s="2" t="s">
        <v>106</v>
      </c>
      <c r="D3" s="2" t="s">
        <v>107</v>
      </c>
      <c r="E3" s="3">
        <v>38038</v>
      </c>
      <c r="F3" s="2" t="s">
        <v>21</v>
      </c>
      <c r="G3" s="2" t="s">
        <v>108</v>
      </c>
      <c r="H3" s="2" t="s">
        <v>82</v>
      </c>
      <c r="I3" s="2" t="s">
        <v>83</v>
      </c>
      <c r="J3" s="2" t="s">
        <v>33</v>
      </c>
      <c r="K3" s="2" t="s">
        <v>110</v>
      </c>
      <c r="L3" s="2" t="s">
        <v>109</v>
      </c>
      <c r="M3" s="2" t="s">
        <v>26</v>
      </c>
      <c r="N3" s="2" t="str">
        <f>""</f>
        <v/>
      </c>
    </row>
    <row r="4" spans="1:14" x14ac:dyDescent="0.25">
      <c r="A4" s="5" t="s">
        <v>7</v>
      </c>
      <c r="B4" s="2" t="s">
        <v>27</v>
      </c>
      <c r="C4" s="2" t="s">
        <v>28</v>
      </c>
      <c r="D4" s="2" t="s">
        <v>29</v>
      </c>
      <c r="E4" s="3">
        <v>37364</v>
      </c>
      <c r="F4" s="2" t="s">
        <v>21</v>
      </c>
      <c r="G4" s="2" t="s">
        <v>30</v>
      </c>
      <c r="H4" s="2" t="s">
        <v>31</v>
      </c>
      <c r="I4" s="2" t="s">
        <v>32</v>
      </c>
      <c r="J4" s="2" t="s">
        <v>33</v>
      </c>
      <c r="K4" s="2" t="str">
        <f>"26773"</f>
        <v>26773</v>
      </c>
      <c r="L4" s="2" t="str">
        <f>""</f>
        <v/>
      </c>
      <c r="M4" s="2" t="s">
        <v>26</v>
      </c>
      <c r="N4" s="2" t="str">
        <f>""</f>
        <v/>
      </c>
    </row>
    <row r="5" spans="1:14" x14ac:dyDescent="0.25">
      <c r="A5" s="5" t="s">
        <v>7</v>
      </c>
      <c r="B5" s="2" t="s">
        <v>66</v>
      </c>
      <c r="C5" s="2" t="s">
        <v>3</v>
      </c>
      <c r="D5" s="2" t="s">
        <v>67</v>
      </c>
      <c r="E5" s="3">
        <v>36082</v>
      </c>
      <c r="F5" s="2" t="s">
        <v>21</v>
      </c>
      <c r="G5" s="2" t="s">
        <v>68</v>
      </c>
      <c r="H5" s="2" t="s">
        <v>69</v>
      </c>
      <c r="I5" s="2" t="s">
        <v>70</v>
      </c>
      <c r="J5" s="2" t="s">
        <v>33</v>
      </c>
      <c r="K5" s="2" t="str">
        <f>"25458"</f>
        <v>25458</v>
      </c>
      <c r="L5">
        <v>8199868</v>
      </c>
      <c r="M5" s="2" t="s">
        <v>26</v>
      </c>
      <c r="N5" s="2" t="str">
        <f>""</f>
        <v/>
      </c>
    </row>
    <row r="6" spans="1:14" x14ac:dyDescent="0.25">
      <c r="A6" s="5" t="s">
        <v>7</v>
      </c>
      <c r="B6" s="2" t="s">
        <v>62</v>
      </c>
      <c r="C6" s="2" t="s">
        <v>63</v>
      </c>
      <c r="D6" s="2" t="s">
        <v>64</v>
      </c>
      <c r="E6" s="3">
        <v>38675</v>
      </c>
      <c r="F6" s="2" t="s">
        <v>48</v>
      </c>
      <c r="G6" s="2" t="s">
        <v>65</v>
      </c>
      <c r="H6" s="2" t="s">
        <v>60</v>
      </c>
      <c r="I6" s="2" t="s">
        <v>61</v>
      </c>
      <c r="J6" s="2" t="s">
        <v>33</v>
      </c>
      <c r="K6" s="2" t="str">
        <f>"33123"</f>
        <v>33123</v>
      </c>
      <c r="L6" s="2" t="str">
        <f>""</f>
        <v/>
      </c>
      <c r="M6" s="2" t="s">
        <v>26</v>
      </c>
      <c r="N6" s="2" t="str">
        <f>""</f>
        <v/>
      </c>
    </row>
    <row r="7" spans="1:14" x14ac:dyDescent="0.25">
      <c r="A7" s="5" t="s">
        <v>7</v>
      </c>
      <c r="B7" s="2" t="s">
        <v>19</v>
      </c>
      <c r="C7" s="2" t="s">
        <v>2</v>
      </c>
      <c r="D7" s="2" t="s">
        <v>20</v>
      </c>
      <c r="E7" s="3">
        <v>38385</v>
      </c>
      <c r="F7" s="2" t="s">
        <v>21</v>
      </c>
      <c r="G7" s="2" t="s">
        <v>22</v>
      </c>
      <c r="H7" s="2" t="s">
        <v>23</v>
      </c>
      <c r="I7" s="2" t="s">
        <v>24</v>
      </c>
      <c r="J7" s="2" t="s">
        <v>25</v>
      </c>
      <c r="K7" s="2" t="str">
        <f>"28400"</f>
        <v>28400</v>
      </c>
      <c r="L7">
        <v>8002025</v>
      </c>
      <c r="M7" s="2" t="s">
        <v>26</v>
      </c>
      <c r="N7" s="2" t="str">
        <f>""</f>
        <v/>
      </c>
    </row>
    <row r="8" spans="1:14" x14ac:dyDescent="0.25">
      <c r="A8" s="5" t="s">
        <v>7</v>
      </c>
      <c r="B8" s="2" t="s">
        <v>71</v>
      </c>
      <c r="C8" s="2" t="s">
        <v>6</v>
      </c>
      <c r="D8" s="2" t="s">
        <v>67</v>
      </c>
      <c r="E8" s="3">
        <v>37341</v>
      </c>
      <c r="F8" s="2" t="s">
        <v>21</v>
      </c>
      <c r="G8" s="2" t="s">
        <v>72</v>
      </c>
      <c r="H8" s="2" t="s">
        <v>73</v>
      </c>
      <c r="I8" s="2" t="s">
        <v>74</v>
      </c>
      <c r="J8" s="2" t="s">
        <v>75</v>
      </c>
      <c r="K8" s="2" t="str">
        <f>"29188"</f>
        <v>29188</v>
      </c>
      <c r="L8">
        <v>8002055</v>
      </c>
      <c r="M8" s="2" t="s">
        <v>26</v>
      </c>
      <c r="N8" s="2" t="str">
        <f>""</f>
        <v/>
      </c>
    </row>
    <row r="9" spans="1:14" x14ac:dyDescent="0.25">
      <c r="A9" s="5" t="s">
        <v>7</v>
      </c>
      <c r="B9" s="2" t="s">
        <v>80</v>
      </c>
      <c r="C9" s="2" t="s">
        <v>4</v>
      </c>
      <c r="D9" s="2" t="s">
        <v>43</v>
      </c>
      <c r="E9" s="3">
        <v>38720</v>
      </c>
      <c r="F9" s="2" t="s">
        <v>21</v>
      </c>
      <c r="G9" s="2" t="s">
        <v>81</v>
      </c>
      <c r="H9" s="2" t="s">
        <v>82</v>
      </c>
      <c r="I9" s="2" t="s">
        <v>83</v>
      </c>
      <c r="J9" s="2" t="s">
        <v>33</v>
      </c>
      <c r="K9" s="2" t="str">
        <f>"47165"</f>
        <v>47165</v>
      </c>
      <c r="L9">
        <v>2132534</v>
      </c>
      <c r="M9" s="2" t="s">
        <v>26</v>
      </c>
      <c r="N9" s="2" t="str">
        <f>""</f>
        <v/>
      </c>
    </row>
    <row r="10" spans="1:14" s="8" customFormat="1" x14ac:dyDescent="0.25">
      <c r="A10" s="6" t="s">
        <v>7</v>
      </c>
      <c r="B10" s="6" t="s">
        <v>34</v>
      </c>
      <c r="C10" s="6" t="s">
        <v>35</v>
      </c>
      <c r="D10" s="6" t="s">
        <v>36</v>
      </c>
      <c r="E10" s="7">
        <v>39070</v>
      </c>
      <c r="F10" s="6" t="s">
        <v>21</v>
      </c>
      <c r="G10" s="6" t="s">
        <v>37</v>
      </c>
      <c r="H10" s="6" t="s">
        <v>38</v>
      </c>
      <c r="I10" s="6" t="s">
        <v>39</v>
      </c>
      <c r="J10" s="6" t="s">
        <v>25</v>
      </c>
      <c r="K10" s="6" t="str">
        <f>"32796"</f>
        <v>32796</v>
      </c>
      <c r="L10" s="6" t="str">
        <f>""</f>
        <v/>
      </c>
      <c r="M10" s="6" t="s">
        <v>40</v>
      </c>
      <c r="N10" s="6" t="str">
        <f>"shn/shbn"</f>
        <v>shn/shbn</v>
      </c>
    </row>
    <row r="11" spans="1:14" s="8" customFormat="1" x14ac:dyDescent="0.25">
      <c r="A11" s="6" t="s">
        <v>7</v>
      </c>
      <c r="B11" s="6" t="s">
        <v>41</v>
      </c>
      <c r="C11" s="6" t="s">
        <v>42</v>
      </c>
      <c r="D11" s="6" t="s">
        <v>43</v>
      </c>
      <c r="E11" s="7">
        <v>37275</v>
      </c>
      <c r="F11" s="6" t="s">
        <v>21</v>
      </c>
      <c r="G11" s="6" t="s">
        <v>44</v>
      </c>
      <c r="H11" s="6" t="s">
        <v>23</v>
      </c>
      <c r="I11" s="6" t="s">
        <v>24</v>
      </c>
      <c r="J11" s="6" t="s">
        <v>25</v>
      </c>
      <c r="K11" s="6" t="str">
        <f>"22735"</f>
        <v>22735</v>
      </c>
      <c r="L11" s="6" t="str">
        <f>""</f>
        <v/>
      </c>
      <c r="M11" s="6" t="s">
        <v>40</v>
      </c>
      <c r="N11" s="6" t="str">
        <f>"shn/shbn"</f>
        <v>shn/shbn</v>
      </c>
    </row>
    <row r="12" spans="1:14" s="8" customFormat="1" x14ac:dyDescent="0.25">
      <c r="A12" s="6" t="s">
        <v>7</v>
      </c>
      <c r="B12" s="6" t="s">
        <v>45</v>
      </c>
      <c r="C12" s="6" t="s">
        <v>46</v>
      </c>
      <c r="D12" s="6" t="s">
        <v>47</v>
      </c>
      <c r="E12" s="7">
        <v>39159</v>
      </c>
      <c r="F12" s="6" t="s">
        <v>48</v>
      </c>
      <c r="G12" s="6" t="s">
        <v>49</v>
      </c>
      <c r="H12" s="6" t="s">
        <v>23</v>
      </c>
      <c r="I12" s="6" t="s">
        <v>24</v>
      </c>
      <c r="J12" s="6" t="s">
        <v>25</v>
      </c>
      <c r="K12" s="6" t="str">
        <f>"32122"</f>
        <v>32122</v>
      </c>
      <c r="L12" s="6" t="str">
        <f>""</f>
        <v/>
      </c>
      <c r="M12" s="6" t="s">
        <v>40</v>
      </c>
      <c r="N12" s="6" t="str">
        <f>"shbn/shn"</f>
        <v>shbn/shn</v>
      </c>
    </row>
    <row r="13" spans="1:14" s="8" customFormat="1" x14ac:dyDescent="0.25">
      <c r="A13" s="6" t="s">
        <v>7</v>
      </c>
      <c r="B13" s="6" t="s">
        <v>50</v>
      </c>
      <c r="C13" s="6" t="s">
        <v>51</v>
      </c>
      <c r="D13" s="6" t="s">
        <v>52</v>
      </c>
      <c r="E13" s="7">
        <v>37670</v>
      </c>
      <c r="F13" s="6" t="s">
        <v>21</v>
      </c>
      <c r="G13" s="6" t="s">
        <v>53</v>
      </c>
      <c r="H13" s="6" t="s">
        <v>54</v>
      </c>
      <c r="I13" s="6" t="s">
        <v>55</v>
      </c>
      <c r="J13" s="6" t="s">
        <v>25</v>
      </c>
      <c r="K13" s="6" t="str">
        <f>"23838"</f>
        <v>23838</v>
      </c>
      <c r="L13" s="6" t="str">
        <f>""</f>
        <v/>
      </c>
      <c r="M13" s="6" t="s">
        <v>40</v>
      </c>
      <c r="N13" s="6" t="str">
        <f>"shbn/shn"</f>
        <v>shbn/shn</v>
      </c>
    </row>
    <row r="14" spans="1:14" s="8" customFormat="1" x14ac:dyDescent="0.25">
      <c r="A14" s="6" t="s">
        <v>7</v>
      </c>
      <c r="B14" s="6" t="s">
        <v>56</v>
      </c>
      <c r="C14" s="6" t="s">
        <v>57</v>
      </c>
      <c r="D14" s="6" t="s">
        <v>58</v>
      </c>
      <c r="E14" s="7">
        <v>38386</v>
      </c>
      <c r="F14" s="6" t="s">
        <v>21</v>
      </c>
      <c r="G14" s="6" t="s">
        <v>59</v>
      </c>
      <c r="H14" s="6" t="s">
        <v>60</v>
      </c>
      <c r="I14" s="6" t="s">
        <v>61</v>
      </c>
      <c r="J14" s="6" t="s">
        <v>33</v>
      </c>
      <c r="K14" s="6" t="str">
        <f>"24480"</f>
        <v>24480</v>
      </c>
      <c r="L14" s="6" t="str">
        <f>""</f>
        <v/>
      </c>
      <c r="M14" s="6" t="s">
        <v>40</v>
      </c>
      <c r="N14" s="6" t="str">
        <f>"SHN"</f>
        <v>SHN</v>
      </c>
    </row>
    <row r="15" spans="1:14" s="8" customFormat="1" x14ac:dyDescent="0.25">
      <c r="A15" s="6" t="s">
        <v>7</v>
      </c>
      <c r="B15" s="6" t="s">
        <v>84</v>
      </c>
      <c r="C15" s="6" t="s">
        <v>85</v>
      </c>
      <c r="D15" s="6" t="s">
        <v>86</v>
      </c>
      <c r="E15" s="7">
        <v>38022</v>
      </c>
      <c r="F15" s="6" t="s">
        <v>48</v>
      </c>
      <c r="G15" s="6" t="s">
        <v>87</v>
      </c>
      <c r="H15" s="6" t="s">
        <v>23</v>
      </c>
      <c r="I15" s="6" t="s">
        <v>24</v>
      </c>
      <c r="J15" s="6" t="s">
        <v>25</v>
      </c>
      <c r="K15" s="6" t="str">
        <f>"31383"</f>
        <v>31383</v>
      </c>
      <c r="L15" s="6" t="str">
        <f>""</f>
        <v/>
      </c>
      <c r="M15" s="6" t="s">
        <v>40</v>
      </c>
      <c r="N15" s="6" t="str">
        <f>"shn/shbn"</f>
        <v>shn/shbn</v>
      </c>
    </row>
    <row r="16" spans="1:14" s="8" customFormat="1" x14ac:dyDescent="0.25">
      <c r="A16" s="6" t="s">
        <v>7</v>
      </c>
      <c r="B16" s="6" t="s">
        <v>88</v>
      </c>
      <c r="C16" s="6" t="s">
        <v>89</v>
      </c>
      <c r="D16" s="6" t="s">
        <v>90</v>
      </c>
      <c r="E16" s="7">
        <v>38265</v>
      </c>
      <c r="F16" s="6" t="s">
        <v>21</v>
      </c>
      <c r="G16" s="6" t="s">
        <v>91</v>
      </c>
      <c r="H16" s="6" t="s">
        <v>92</v>
      </c>
      <c r="I16" s="6" t="s">
        <v>93</v>
      </c>
      <c r="J16" s="6" t="s">
        <v>25</v>
      </c>
      <c r="K16" s="6" t="str">
        <f>"26871"</f>
        <v>26871</v>
      </c>
      <c r="L16" s="6" t="str">
        <f>""</f>
        <v/>
      </c>
      <c r="M16" s="6" t="s">
        <v>40</v>
      </c>
      <c r="N16" s="6" t="str">
        <f>"sh/shbn"</f>
        <v>sh/shbn</v>
      </c>
    </row>
    <row r="17" spans="1:14" s="8" customFormat="1" x14ac:dyDescent="0.25">
      <c r="A17" s="6" t="s">
        <v>7</v>
      </c>
      <c r="B17" s="6" t="s">
        <v>94</v>
      </c>
      <c r="C17" s="6" t="s">
        <v>95</v>
      </c>
      <c r="D17" s="6" t="s">
        <v>96</v>
      </c>
      <c r="E17" s="7">
        <v>38913</v>
      </c>
      <c r="F17" s="6" t="s">
        <v>48</v>
      </c>
      <c r="G17" s="6" t="s">
        <v>97</v>
      </c>
      <c r="H17" s="6" t="s">
        <v>23</v>
      </c>
      <c r="I17" s="6" t="s">
        <v>24</v>
      </c>
      <c r="J17" s="6" t="s">
        <v>25</v>
      </c>
      <c r="K17" s="6" t="str">
        <f>"34987"</f>
        <v>34987</v>
      </c>
      <c r="L17" s="6" t="str">
        <f>""</f>
        <v/>
      </c>
      <c r="M17" s="6" t="s">
        <v>40</v>
      </c>
      <c r="N17" s="6" t="str">
        <f>"shn/shbn"</f>
        <v>shn/shbn</v>
      </c>
    </row>
    <row r="18" spans="1:14" s="8" customFormat="1" x14ac:dyDescent="0.25">
      <c r="A18" s="6" t="s">
        <v>7</v>
      </c>
      <c r="B18" s="6" t="s">
        <v>98</v>
      </c>
      <c r="C18" s="6" t="s">
        <v>99</v>
      </c>
      <c r="D18" s="6" t="s">
        <v>100</v>
      </c>
      <c r="E18" s="7">
        <v>37911</v>
      </c>
      <c r="F18" s="6" t="s">
        <v>48</v>
      </c>
      <c r="G18" s="6" t="s">
        <v>101</v>
      </c>
      <c r="H18" s="6" t="s">
        <v>102</v>
      </c>
      <c r="I18" s="6" t="s">
        <v>103</v>
      </c>
      <c r="J18" s="6" t="s">
        <v>33</v>
      </c>
      <c r="K18" s="6" t="str">
        <f>"18699"</f>
        <v>18699</v>
      </c>
      <c r="L18" s="6" t="str">
        <f>""</f>
        <v/>
      </c>
      <c r="M18" s="6" t="s">
        <v>40</v>
      </c>
      <c r="N18" s="6" t="s">
        <v>112</v>
      </c>
    </row>
  </sheetData>
  <sortState xmlns:xlrd2="http://schemas.microsoft.com/office/spreadsheetml/2017/richdata2" ref="A2:R9">
    <sortCondition ref="C2:C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Clotilde AUDERGON</cp:lastModifiedBy>
  <dcterms:created xsi:type="dcterms:W3CDTF">2015-06-05T18:19:34Z</dcterms:created>
  <dcterms:modified xsi:type="dcterms:W3CDTF">2025-01-16T10:10:27Z</dcterms:modified>
</cp:coreProperties>
</file>