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699" documentId="8_{9C40669C-4929-4D30-82BF-30E73CEE4046}" xr6:coauthVersionLast="47" xr6:coauthVersionMax="47" xr10:uidLastSave="{957478BD-6D94-4EE7-A5CD-F5E1A170A2E5}"/>
  <bookViews>
    <workbookView xWindow="23880" yWindow="-120" windowWidth="29040" windowHeight="15720" tabRatio="722" activeTab="2" xr2:uid="{00000000-000D-0000-FFFF-FFFF00000000}"/>
  </bookViews>
  <sheets>
    <sheet name="Licenciés ffsu" sheetId="22" r:id="rId1"/>
    <sheet name="Participants" sheetId="30" r:id="rId2"/>
    <sheet name="Participations" sheetId="28" r:id="rId3"/>
    <sheet name="NATIONAL" sheetId="15" r:id="rId4"/>
    <sheet name="TOURNOI" sheetId="35" r:id="rId5"/>
    <sheet name="SIMPLE" sheetId="31" r:id="rId6"/>
    <sheet name="EQUIPE" sheetId="16" r:id="rId7"/>
    <sheet name="qualif CFU" sheetId="19" r:id="rId8"/>
  </sheets>
  <definedNames>
    <definedName name="_xlnm._FilterDatabase" localSheetId="7" hidden="1">'qualif CFU'!#REF!</definedName>
    <definedName name="_xlnm._FilterDatabase" localSheetId="5" hidden="1">SIMPLE!#REF!</definedName>
    <definedName name="_xlnm._FilterDatabase" localSheetId="4" hidden="1">TOURNOI!#REF!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3" i="19" l="1"/>
  <c r="K133" i="19"/>
  <c r="L132" i="19"/>
  <c r="K132" i="19"/>
  <c r="L131" i="19"/>
  <c r="K131" i="19"/>
  <c r="L130" i="19"/>
  <c r="K130" i="19"/>
  <c r="L129" i="19"/>
  <c r="K129" i="19"/>
  <c r="L141" i="19"/>
  <c r="K141" i="19"/>
  <c r="L140" i="19"/>
  <c r="K140" i="19"/>
  <c r="L139" i="19"/>
  <c r="K139" i="19"/>
  <c r="L138" i="19"/>
  <c r="K138" i="19"/>
  <c r="L137" i="19"/>
  <c r="K137" i="19"/>
  <c r="L136" i="19"/>
  <c r="K136" i="19"/>
  <c r="L135" i="19"/>
  <c r="K135" i="19"/>
  <c r="L134" i="19"/>
  <c r="K134" i="19"/>
  <c r="L71" i="19"/>
  <c r="K71" i="19"/>
  <c r="L70" i="19"/>
  <c r="K70" i="19"/>
  <c r="L69" i="19"/>
  <c r="K69" i="19"/>
  <c r="L68" i="19"/>
  <c r="K68" i="19"/>
  <c r="L67" i="19"/>
  <c r="K67" i="19"/>
  <c r="L66" i="19"/>
  <c r="K66" i="19"/>
  <c r="L65" i="19"/>
  <c r="K65" i="19"/>
  <c r="L64" i="19"/>
  <c r="K64" i="19"/>
  <c r="L63" i="19"/>
  <c r="K63" i="19"/>
  <c r="L62" i="19"/>
  <c r="K62" i="19"/>
  <c r="L61" i="19"/>
  <c r="K61" i="19"/>
  <c r="L60" i="19"/>
  <c r="K60" i="19"/>
  <c r="L59" i="19"/>
  <c r="K59" i="19"/>
  <c r="L58" i="19"/>
  <c r="K58" i="19"/>
  <c r="L57" i="19"/>
  <c r="K57" i="19"/>
  <c r="L56" i="19"/>
  <c r="K56" i="19"/>
  <c r="L55" i="19"/>
  <c r="K55" i="19"/>
  <c r="L54" i="19"/>
  <c r="K54" i="19"/>
  <c r="L53" i="19"/>
  <c r="K53" i="19"/>
  <c r="L52" i="19"/>
  <c r="K52" i="19"/>
  <c r="L51" i="19"/>
  <c r="K51" i="19"/>
  <c r="L50" i="19"/>
  <c r="K50" i="19"/>
  <c r="L49" i="19"/>
  <c r="K49" i="19"/>
  <c r="L48" i="19"/>
  <c r="K48" i="19"/>
  <c r="L47" i="19"/>
  <c r="K47" i="19"/>
  <c r="L46" i="19"/>
  <c r="K46" i="19"/>
  <c r="L44" i="19"/>
  <c r="K44" i="19"/>
  <c r="L43" i="19"/>
  <c r="K43" i="19"/>
  <c r="L42" i="19"/>
  <c r="K42" i="19"/>
  <c r="L41" i="19"/>
  <c r="K41" i="19"/>
  <c r="L40" i="19"/>
  <c r="K40" i="19"/>
  <c r="L39" i="19"/>
  <c r="K39" i="19"/>
  <c r="L38" i="19"/>
  <c r="K38" i="19"/>
  <c r="L37" i="19"/>
  <c r="K37" i="19"/>
  <c r="L36" i="19"/>
  <c r="K36" i="19"/>
  <c r="L35" i="19"/>
  <c r="K35" i="19"/>
  <c r="L34" i="19"/>
  <c r="K34" i="19"/>
  <c r="L33" i="19"/>
  <c r="K33" i="19"/>
  <c r="L32" i="19"/>
  <c r="K32" i="19"/>
  <c r="L31" i="19"/>
  <c r="K31" i="19"/>
  <c r="L30" i="19"/>
  <c r="K30" i="19"/>
  <c r="L29" i="19"/>
  <c r="K29" i="19"/>
  <c r="L28" i="19"/>
  <c r="K28" i="19"/>
  <c r="L27" i="19"/>
  <c r="K27" i="19"/>
  <c r="L26" i="19"/>
  <c r="K26" i="19"/>
  <c r="L25" i="19"/>
  <c r="K25" i="19"/>
  <c r="L24" i="19"/>
  <c r="K24" i="19"/>
  <c r="L23" i="19"/>
  <c r="K23" i="19"/>
  <c r="L22" i="19"/>
  <c r="K22" i="19"/>
  <c r="L21" i="19"/>
  <c r="K21" i="19"/>
  <c r="L20" i="19"/>
  <c r="K20" i="19"/>
  <c r="K19" i="19"/>
  <c r="L17" i="19" l="1"/>
  <c r="K17" i="19"/>
  <c r="L16" i="19"/>
  <c r="K16" i="19"/>
  <c r="L15" i="19"/>
  <c r="K15" i="19"/>
  <c r="L14" i="19"/>
  <c r="K14" i="19"/>
  <c r="L13" i="19"/>
  <c r="K13" i="19"/>
  <c r="L12" i="19"/>
  <c r="K12" i="19"/>
  <c r="L11" i="19"/>
  <c r="K11" i="19"/>
  <c r="L10" i="19"/>
  <c r="K10" i="19"/>
  <c r="L9" i="19"/>
  <c r="K9" i="19"/>
  <c r="L8" i="19"/>
  <c r="K8" i="19"/>
  <c r="L7" i="19"/>
  <c r="K7" i="19"/>
  <c r="L6" i="19"/>
  <c r="K6" i="19"/>
  <c r="L5" i="19"/>
  <c r="K5" i="19"/>
  <c r="L4" i="19"/>
  <c r="K4" i="19"/>
  <c r="I47" i="28" l="1"/>
  <c r="J47" i="28"/>
  <c r="K47" i="28"/>
  <c r="L47" i="28"/>
  <c r="M47" i="28"/>
  <c r="N47" i="28"/>
  <c r="O47" i="28"/>
  <c r="P47" i="28"/>
  <c r="Q47" i="28"/>
  <c r="H47" i="28"/>
  <c r="I46" i="28"/>
  <c r="J46" i="28"/>
  <c r="K46" i="28"/>
  <c r="L46" i="28"/>
  <c r="M46" i="28"/>
  <c r="N46" i="28"/>
  <c r="O46" i="28"/>
  <c r="P46" i="28"/>
  <c r="Q46" i="28"/>
  <c r="H46" i="28"/>
  <c r="I45" i="28"/>
  <c r="J45" i="28"/>
  <c r="K45" i="28"/>
  <c r="L45" i="28"/>
  <c r="M45" i="28"/>
  <c r="N45" i="28"/>
  <c r="O45" i="28"/>
  <c r="P45" i="28"/>
  <c r="Q45" i="28"/>
  <c r="J44" i="28"/>
  <c r="K44" i="28"/>
  <c r="L44" i="28"/>
  <c r="M44" i="28"/>
  <c r="N44" i="28"/>
  <c r="O44" i="28"/>
  <c r="H45" i="28"/>
  <c r="I43" i="28"/>
  <c r="J43" i="28"/>
  <c r="K43" i="28"/>
  <c r="L43" i="28"/>
  <c r="M43" i="28"/>
  <c r="N43" i="28"/>
  <c r="O43" i="28"/>
  <c r="P43" i="28"/>
  <c r="Q43" i="28"/>
  <c r="H43" i="28"/>
  <c r="I48" i="28"/>
  <c r="J48" i="28"/>
  <c r="K48" i="28"/>
  <c r="L48" i="28"/>
  <c r="M48" i="28"/>
  <c r="N48" i="28"/>
  <c r="O48" i="28"/>
  <c r="P48" i="28"/>
  <c r="Q48" i="28"/>
  <c r="P44" i="28"/>
  <c r="Q44" i="28"/>
  <c r="H48" i="28" l="1"/>
  <c r="I44" i="28"/>
  <c r="H44" i="28"/>
  <c r="E90" i="19"/>
  <c r="E33" i="19"/>
  <c r="E27" i="19"/>
  <c r="E52" i="19"/>
  <c r="E46" i="19"/>
</calcChain>
</file>

<file path=xl/sharedStrings.xml><?xml version="1.0" encoding="utf-8"?>
<sst xmlns="http://schemas.openxmlformats.org/spreadsheetml/2006/main" count="5189" uniqueCount="1088">
  <si>
    <t>Masculin</t>
  </si>
  <si>
    <t>Féminin</t>
  </si>
  <si>
    <t>Mixte</t>
  </si>
  <si>
    <t>Simple</t>
  </si>
  <si>
    <t>Autres résultats</t>
  </si>
  <si>
    <t>Badminton</t>
  </si>
  <si>
    <t>Championnat d'Académie</t>
  </si>
  <si>
    <t>Championnat de France</t>
  </si>
  <si>
    <t>DATES</t>
  </si>
  <si>
    <t>PARTICIPANTS</t>
  </si>
  <si>
    <t>EQUIPES</t>
  </si>
  <si>
    <t>F</t>
  </si>
  <si>
    <t>G</t>
  </si>
  <si>
    <t>M</t>
  </si>
  <si>
    <t>INDIVIDUEL</t>
  </si>
  <si>
    <t>DOUBLE</t>
  </si>
  <si>
    <t>ACADEMIQUE</t>
  </si>
  <si>
    <t>EQUIPE</t>
  </si>
  <si>
    <t>Championnat 
d'Académie</t>
  </si>
  <si>
    <t>TOURNOI</t>
  </si>
  <si>
    <t>THOMAS</t>
  </si>
  <si>
    <t>CHLOE</t>
  </si>
  <si>
    <t>THEO</t>
  </si>
  <si>
    <t>PIERRE</t>
  </si>
  <si>
    <t>BAPTISTE</t>
  </si>
  <si>
    <t>NATIONAL GE</t>
  </si>
  <si>
    <t>LEO</t>
  </si>
  <si>
    <t>1</t>
  </si>
  <si>
    <t>Equipe Grande école</t>
  </si>
  <si>
    <t>Equipe CFE</t>
  </si>
  <si>
    <t>ANTOINE</t>
  </si>
  <si>
    <t>NGUYEN</t>
  </si>
  <si>
    <t>RAPHAEL</t>
  </si>
  <si>
    <t>Simple classé R5+</t>
  </si>
  <si>
    <t>Double Classés
R5+</t>
  </si>
  <si>
    <t>UDL - UTE LYON 3</t>
  </si>
  <si>
    <t>UDL - UTE LYON 1 SCIENCES</t>
  </si>
  <si>
    <t>UDL - UTE LYON 1 IUT</t>
  </si>
  <si>
    <t>UDL - UTE LYON 1 POLYTECH</t>
  </si>
  <si>
    <t>UDL - UTE LYON 1 APS</t>
  </si>
  <si>
    <t>CLARA</t>
  </si>
  <si>
    <t>JULIE</t>
  </si>
  <si>
    <t>Championnat Auvergne-Rhône-Alpes</t>
  </si>
  <si>
    <t>Double</t>
  </si>
  <si>
    <t>UDL - UTE LYON 2</t>
  </si>
  <si>
    <t>COLIN</t>
  </si>
  <si>
    <t>CLEMENT</t>
  </si>
  <si>
    <t>LEA</t>
  </si>
  <si>
    <t>ECAM LYON</t>
  </si>
  <si>
    <t>BASTIEN</t>
  </si>
  <si>
    <t>ALEXANDRE</t>
  </si>
  <si>
    <t>QUENTIN</t>
  </si>
  <si>
    <t>GUILLAUME</t>
  </si>
  <si>
    <t>LUCAS</t>
  </si>
  <si>
    <t>AURA</t>
  </si>
  <si>
    <t>DAVID</t>
  </si>
  <si>
    <t>MONTESSUY</t>
  </si>
  <si>
    <t>SOUFFLET</t>
  </si>
  <si>
    <t>SARAH</t>
  </si>
  <si>
    <t>JOSEPH</t>
  </si>
  <si>
    <t>LYON</t>
  </si>
  <si>
    <t>BONNAMOUR</t>
  </si>
  <si>
    <t>INSA DE LYON</t>
  </si>
  <si>
    <t>ALEXIS</t>
  </si>
  <si>
    <t>ROBERT</t>
  </si>
  <si>
    <t>MATHIAS</t>
  </si>
  <si>
    <t>ECOLE NORMALE SUP DE LYON</t>
  </si>
  <si>
    <t>FERRIERE</t>
  </si>
  <si>
    <t>RODRIGUEZ</t>
  </si>
  <si>
    <t>NINA</t>
  </si>
  <si>
    <t>LUCIEN</t>
  </si>
  <si>
    <t>KILLIAN</t>
  </si>
  <si>
    <t>STAQUET</t>
  </si>
  <si>
    <t>DEFRANCE</t>
  </si>
  <si>
    <t>GALAAD</t>
  </si>
  <si>
    <t>PIERRICK</t>
  </si>
  <si>
    <t>ECOLE CENTRALE DE LYON</t>
  </si>
  <si>
    <t>COB VETAGROP LYON</t>
  </si>
  <si>
    <t>COULLARE</t>
  </si>
  <si>
    <t>FLORIAN</t>
  </si>
  <si>
    <t>PAUL</t>
  </si>
  <si>
    <t>ADAM</t>
  </si>
  <si>
    <t>LEGRAND</t>
  </si>
  <si>
    <t>POULTIER</t>
  </si>
  <si>
    <t>BENJAMIN PAUL FRANK</t>
  </si>
  <si>
    <t>UDL - UTE LYON 2 IEP</t>
  </si>
  <si>
    <t>TILLIER</t>
  </si>
  <si>
    <t>VERSAEVEL</t>
  </si>
  <si>
    <t>OCTAVE</t>
  </si>
  <si>
    <t>AUGOT</t>
  </si>
  <si>
    <t>THEA</t>
  </si>
  <si>
    <t>BAYLE</t>
  </si>
  <si>
    <t>CASTAGNET</t>
  </si>
  <si>
    <t>FLORE</t>
  </si>
  <si>
    <t>DAO</t>
  </si>
  <si>
    <t>THI TRANG NGAN</t>
  </si>
  <si>
    <t>ELISE</t>
  </si>
  <si>
    <t>PICHOT</t>
  </si>
  <si>
    <t>SAILLARD</t>
  </si>
  <si>
    <t>JADE</t>
  </si>
  <si>
    <t>VICTOR</t>
  </si>
  <si>
    <t>ELOUAN</t>
  </si>
  <si>
    <t>DUMONT</t>
  </si>
  <si>
    <t>ROBIN</t>
  </si>
  <si>
    <t>AMAURY</t>
  </si>
  <si>
    <t>TERRIER</t>
  </si>
  <si>
    <t>PIERRE-OLIVIER</t>
  </si>
  <si>
    <t>FANNY</t>
  </si>
  <si>
    <t>CHARLOTTE</t>
  </si>
  <si>
    <t>ORIANE</t>
  </si>
  <si>
    <t>VINCENT</t>
  </si>
  <si>
    <t>EDOUARD</t>
  </si>
  <si>
    <t>LUCA</t>
  </si>
  <si>
    <t>GRENOBLE</t>
  </si>
  <si>
    <t>BENJAMIN</t>
  </si>
  <si>
    <t>Championnat Inter-ligue Sud Est</t>
  </si>
  <si>
    <t>CFE</t>
  </si>
  <si>
    <t>GIL</t>
  </si>
  <si>
    <t>GARANCE</t>
  </si>
  <si>
    <t>AUGUSTIN</t>
  </si>
  <si>
    <t>RAFAEL</t>
  </si>
  <si>
    <t>RENIERS</t>
  </si>
  <si>
    <t>VAN KALMTHOUT</t>
  </si>
  <si>
    <t>TEO</t>
  </si>
  <si>
    <t>BROSSETTE</t>
  </si>
  <si>
    <t>CLERMONT</t>
  </si>
  <si>
    <t>PARTICIPATIONS</t>
  </si>
  <si>
    <t>Ute</t>
  </si>
  <si>
    <t>Ecole</t>
  </si>
  <si>
    <t>MARSEILLE</t>
  </si>
  <si>
    <t>ANIMATION</t>
  </si>
  <si>
    <t>Simple A3</t>
  </si>
  <si>
    <t>A2</t>
  </si>
  <si>
    <t>Smple A1</t>
  </si>
  <si>
    <t>CARAUD</t>
  </si>
  <si>
    <t>ECOLE DES MINES DE ST ETIENNE</t>
  </si>
  <si>
    <t>CAVAILLE</t>
  </si>
  <si>
    <t>CRIS</t>
  </si>
  <si>
    <t>LECONTE</t>
  </si>
  <si>
    <t>MARTEL</t>
  </si>
  <si>
    <t>EVEN</t>
  </si>
  <si>
    <t>SALAMAND</t>
  </si>
  <si>
    <t>MORGAN</t>
  </si>
  <si>
    <t>CAUDRON</t>
  </si>
  <si>
    <t>FRIEZ</t>
  </si>
  <si>
    <t>LEANE</t>
  </si>
  <si>
    <t>MARGO</t>
  </si>
  <si>
    <t>VAISSON</t>
  </si>
  <si>
    <t>CHAZOT</t>
  </si>
  <si>
    <t>DESCHAMPS</t>
  </si>
  <si>
    <t>EYME</t>
  </si>
  <si>
    <t>CHARLY</t>
  </si>
  <si>
    <t>FANG</t>
  </si>
  <si>
    <t>MAXENCE</t>
  </si>
  <si>
    <t>GITTON</t>
  </si>
  <si>
    <t>MOUADDINE</t>
  </si>
  <si>
    <t>MUHLMEYER</t>
  </si>
  <si>
    <t>PARENT</t>
  </si>
  <si>
    <t>PATTEDOIE</t>
  </si>
  <si>
    <t>POULY</t>
  </si>
  <si>
    <t>TIMOTHEE</t>
  </si>
  <si>
    <t>UZEL</t>
  </si>
  <si>
    <t>A3</t>
  </si>
  <si>
    <t>A3 FINALE</t>
  </si>
  <si>
    <t>A2 FINALE</t>
  </si>
  <si>
    <t>LISE</t>
  </si>
  <si>
    <t>THOUE</t>
  </si>
  <si>
    <t>S</t>
  </si>
  <si>
    <t>CLAIRE</t>
  </si>
  <si>
    <t>HORTENSE</t>
  </si>
  <si>
    <t>YVON</t>
  </si>
  <si>
    <t>DIANE</t>
  </si>
  <si>
    <t>PIED</t>
  </si>
  <si>
    <t>MELANIE</t>
  </si>
  <si>
    <t>PHE</t>
  </si>
  <si>
    <t>MARIE</t>
  </si>
  <si>
    <t>EMMA</t>
  </si>
  <si>
    <t>NOEMIE</t>
  </si>
  <si>
    <t>CRAPLET</t>
  </si>
  <si>
    <t>ALEXANDRA</t>
  </si>
  <si>
    <t>ASSIA</t>
  </si>
  <si>
    <t>RACHID</t>
  </si>
  <si>
    <t>LISA</t>
  </si>
  <si>
    <t>JULIETTE</t>
  </si>
  <si>
    <t>ROMANE</t>
  </si>
  <si>
    <t>PAULINE</t>
  </si>
  <si>
    <t>EMELINE</t>
  </si>
  <si>
    <t>LUCILE</t>
  </si>
  <si>
    <t>SOUSA</t>
  </si>
  <si>
    <t>MARIE-LYS</t>
  </si>
  <si>
    <t>RUZIC</t>
  </si>
  <si>
    <t>LOU</t>
  </si>
  <si>
    <t>UDL - ASU ESA BRON</t>
  </si>
  <si>
    <t>SYUZANA</t>
  </si>
  <si>
    <t>VARDANYAN</t>
  </si>
  <si>
    <t>SALOME</t>
  </si>
  <si>
    <t>THEODORE</t>
  </si>
  <si>
    <t>BORDAS</t>
  </si>
  <si>
    <t>LOUISE</t>
  </si>
  <si>
    <t>POULET</t>
  </si>
  <si>
    <t>MELINA</t>
  </si>
  <si>
    <t>PINEDA</t>
  </si>
  <si>
    <t>MAURINE</t>
  </si>
  <si>
    <t>MERVILLE</t>
  </si>
  <si>
    <t>AOUADEK</t>
  </si>
  <si>
    <t>LINA</t>
  </si>
  <si>
    <t>ESIN</t>
  </si>
  <si>
    <t>KARSILAYAN</t>
  </si>
  <si>
    <t>BLANC</t>
  </si>
  <si>
    <t>TIA</t>
  </si>
  <si>
    <t>SOULIER</t>
  </si>
  <si>
    <t>MYRIAM</t>
  </si>
  <si>
    <t>MASMOUDI</t>
  </si>
  <si>
    <t>ALICE</t>
  </si>
  <si>
    <t>UDL - UTE LYON 1 SANTE</t>
  </si>
  <si>
    <t>NU THUY DUNG</t>
  </si>
  <si>
    <t>TRAN</t>
  </si>
  <si>
    <t>JEANNE</t>
  </si>
  <si>
    <t>RANCHIN</t>
  </si>
  <si>
    <t>LAURA</t>
  </si>
  <si>
    <t>QUESADA</t>
  </si>
  <si>
    <t>PLOYON</t>
  </si>
  <si>
    <t>FRECHET</t>
  </si>
  <si>
    <t>CELIA</t>
  </si>
  <si>
    <t>FATOU</t>
  </si>
  <si>
    <t>JOCELYN</t>
  </si>
  <si>
    <t>ROMAIN</t>
  </si>
  <si>
    <t>LOUOT</t>
  </si>
  <si>
    <t>TRISTAN</t>
  </si>
  <si>
    <t>VIRGILE</t>
  </si>
  <si>
    <t>MAYO</t>
  </si>
  <si>
    <t>MEDARD</t>
  </si>
  <si>
    <t>BEN LACHHAB</t>
  </si>
  <si>
    <t>BILAL</t>
  </si>
  <si>
    <t>DIABATE-DUBOST</t>
  </si>
  <si>
    <t>GENILLON</t>
  </si>
  <si>
    <t>VALENTIN</t>
  </si>
  <si>
    <t>GOCZOL</t>
  </si>
  <si>
    <t>GUILLON</t>
  </si>
  <si>
    <t>PITHON</t>
  </si>
  <si>
    <t>THIBAULT</t>
  </si>
  <si>
    <t>NOE</t>
  </si>
  <si>
    <t>ADRIEN</t>
  </si>
  <si>
    <t>CHANTRE</t>
  </si>
  <si>
    <t>MAëL</t>
  </si>
  <si>
    <t>CONVERS</t>
  </si>
  <si>
    <t>LéO</t>
  </si>
  <si>
    <t>DAOUI</t>
  </si>
  <si>
    <t>ANAS</t>
  </si>
  <si>
    <t>DEKHIL</t>
  </si>
  <si>
    <t>MAEL</t>
  </si>
  <si>
    <t>ROMAN</t>
  </si>
  <si>
    <t>GRAZZINI</t>
  </si>
  <si>
    <t>MOICHON</t>
  </si>
  <si>
    <t>STEVENIN</t>
  </si>
  <si>
    <t>PAUL-ANTOINE</t>
  </si>
  <si>
    <t>TILLAY</t>
  </si>
  <si>
    <t>TIROUVARASAN MELVIN</t>
  </si>
  <si>
    <t>PACO</t>
  </si>
  <si>
    <t>COLLET</t>
  </si>
  <si>
    <t>TITOUAN</t>
  </si>
  <si>
    <t>DUFOUR PITOIS</t>
  </si>
  <si>
    <t>SOSTHENE</t>
  </si>
  <si>
    <t>GUERIN</t>
  </si>
  <si>
    <t>MARCO</t>
  </si>
  <si>
    <t>HAYES</t>
  </si>
  <si>
    <t>LE</t>
  </si>
  <si>
    <t>MAXIME</t>
  </si>
  <si>
    <t>LE BRIS PUJOL</t>
  </si>
  <si>
    <t>MABILOTTE</t>
  </si>
  <si>
    <t>THIBAUD</t>
  </si>
  <si>
    <t>PITONE</t>
  </si>
  <si>
    <t>NICOLAS</t>
  </si>
  <si>
    <t>PLASSARD</t>
  </si>
  <si>
    <t>FLORENT</t>
  </si>
  <si>
    <t>CHATOT</t>
  </si>
  <si>
    <t>HECTOR</t>
  </si>
  <si>
    <t>LASSEUR</t>
  </si>
  <si>
    <t>ANTHONY</t>
  </si>
  <si>
    <t>BONNET-BIDAUD</t>
  </si>
  <si>
    <t>DAL</t>
  </si>
  <si>
    <t>GERMAIN</t>
  </si>
  <si>
    <t>JULIEN</t>
  </si>
  <si>
    <t>MAGADOUX</t>
  </si>
  <si>
    <t>CHARLES</t>
  </si>
  <si>
    <t>VAKADA</t>
  </si>
  <si>
    <t>SHANMUKHA</t>
  </si>
  <si>
    <t>DEGREZ</t>
  </si>
  <si>
    <t>JEREMIE</t>
  </si>
  <si>
    <t>ANTONIN</t>
  </si>
  <si>
    <t>NATHAN</t>
  </si>
  <si>
    <t>LOUIS</t>
  </si>
  <si>
    <t>CORENTIN</t>
  </si>
  <si>
    <t>CHEN</t>
  </si>
  <si>
    <t>THIBAUT</t>
  </si>
  <si>
    <t>MATHIS</t>
  </si>
  <si>
    <t>ETIENNE</t>
  </si>
  <si>
    <t>BECAS</t>
  </si>
  <si>
    <t>LINO</t>
  </si>
  <si>
    <t>BEJARANO</t>
  </si>
  <si>
    <t>OMAR</t>
  </si>
  <si>
    <t>CHORYNSKI</t>
  </si>
  <si>
    <t>EWAN</t>
  </si>
  <si>
    <t>CROS</t>
  </si>
  <si>
    <t>DE ANDRIA</t>
  </si>
  <si>
    <t>CEDRIC</t>
  </si>
  <si>
    <t>DURAN</t>
  </si>
  <si>
    <t>REMI</t>
  </si>
  <si>
    <t>GAUDARD</t>
  </si>
  <si>
    <t>HUGO</t>
  </si>
  <si>
    <t>SIMON</t>
  </si>
  <si>
    <t>LEMAIRE</t>
  </si>
  <si>
    <t>BRIEUC</t>
  </si>
  <si>
    <t>MERLE</t>
  </si>
  <si>
    <t>ADRIAN</t>
  </si>
  <si>
    <t>ROUSSEL</t>
  </si>
  <si>
    <t>LECLERCQ</t>
  </si>
  <si>
    <t>MAELYS</t>
  </si>
  <si>
    <t>ANDREA</t>
  </si>
  <si>
    <t>R1</t>
  </si>
  <si>
    <t>R2</t>
  </si>
  <si>
    <t>DOYON</t>
  </si>
  <si>
    <t>ELISA</t>
  </si>
  <si>
    <t>JUNOT</t>
  </si>
  <si>
    <t>THIEN AN</t>
  </si>
  <si>
    <t>LENA</t>
  </si>
  <si>
    <t>PACQUIER</t>
  </si>
  <si>
    <t>LORIS</t>
  </si>
  <si>
    <t>PABLO</t>
  </si>
  <si>
    <t>ROHR</t>
  </si>
  <si>
    <t>CLEOPHEE</t>
  </si>
  <si>
    <t>Smple A2</t>
  </si>
  <si>
    <t>Equipe N2</t>
  </si>
  <si>
    <t>Equipe N2 pré qualif</t>
  </si>
  <si>
    <t>N2</t>
  </si>
  <si>
    <t>N1</t>
  </si>
  <si>
    <t>GE</t>
  </si>
  <si>
    <t>NATIONAL</t>
  </si>
  <si>
    <t>IND</t>
  </si>
  <si>
    <t>ACAD</t>
  </si>
  <si>
    <t>D</t>
  </si>
  <si>
    <t>PROMOTIONNEL</t>
  </si>
  <si>
    <t>JULLIEN</t>
  </si>
  <si>
    <t>MANON</t>
  </si>
  <si>
    <t>ORIEUX</t>
  </si>
  <si>
    <t>DANGUIN</t>
  </si>
  <si>
    <t>JEAN</t>
  </si>
  <si>
    <t>XIANG</t>
  </si>
  <si>
    <t>SHENGZE</t>
  </si>
  <si>
    <t>INTERLIGUE</t>
  </si>
  <si>
    <t>INTER LIGUE SUD/EST</t>
  </si>
  <si>
    <t>CASALS</t>
  </si>
  <si>
    <t>A1</t>
  </si>
  <si>
    <t>A1 FINALE</t>
  </si>
  <si>
    <t>LUCIE</t>
  </si>
  <si>
    <t>CAROLINE</t>
  </si>
  <si>
    <t>MAIRE</t>
  </si>
  <si>
    <t>DE GUIDO</t>
  </si>
  <si>
    <t>AMNA</t>
  </si>
  <si>
    <t>MAELISSE</t>
  </si>
  <si>
    <t>TRICOCHE</t>
  </si>
  <si>
    <t>BAVOILLOT</t>
  </si>
  <si>
    <t>POLO</t>
  </si>
  <si>
    <t>FEY</t>
  </si>
  <si>
    <t>BRUNO</t>
  </si>
  <si>
    <t>NEPLAZ</t>
  </si>
  <si>
    <t>PHILEAS</t>
  </si>
  <si>
    <t>NESME HAMANT</t>
  </si>
  <si>
    <t>Equipe A1
(3G et 1F)</t>
  </si>
  <si>
    <t xml:space="preserve">Equipe A2
(3G et 1F) </t>
  </si>
  <si>
    <t>Equipe A3
(3G et 1F)</t>
  </si>
  <si>
    <t>Double A1</t>
  </si>
  <si>
    <t>Double A2</t>
  </si>
  <si>
    <t>Double A3</t>
  </si>
  <si>
    <t>KHADRAOUI</t>
  </si>
  <si>
    <t>MANEL</t>
  </si>
  <si>
    <t>R5+</t>
  </si>
  <si>
    <t>NATIONAL IND N1</t>
  </si>
  <si>
    <t>NATIONAL EQ N2</t>
  </si>
  <si>
    <t>NATIONAL IND N2</t>
  </si>
  <si>
    <t>LIU</t>
  </si>
  <si>
    <t>GAELLE</t>
  </si>
  <si>
    <t>A1 DAMES</t>
  </si>
  <si>
    <t>A2 DAMES</t>
  </si>
  <si>
    <t>A3 DAMES</t>
  </si>
  <si>
    <t>ACAD IND</t>
  </si>
  <si>
    <t>ACAD EQ</t>
  </si>
  <si>
    <t>AURA GE</t>
  </si>
  <si>
    <t>AURA N2</t>
  </si>
  <si>
    <t>7</t>
  </si>
  <si>
    <t>8</t>
  </si>
  <si>
    <t>12</t>
  </si>
  <si>
    <t>13</t>
  </si>
  <si>
    <t>14</t>
  </si>
  <si>
    <t>15</t>
  </si>
  <si>
    <t>16</t>
  </si>
  <si>
    <t>17</t>
  </si>
  <si>
    <t>18</t>
  </si>
  <si>
    <t>19</t>
  </si>
  <si>
    <t>PROPOSITION</t>
  </si>
  <si>
    <t>CFU</t>
  </si>
  <si>
    <t>2</t>
  </si>
  <si>
    <t>3</t>
  </si>
  <si>
    <t>4</t>
  </si>
  <si>
    <t>5</t>
  </si>
  <si>
    <t>6</t>
  </si>
  <si>
    <t>9</t>
  </si>
  <si>
    <t>10</t>
  </si>
  <si>
    <t>11</t>
  </si>
  <si>
    <t>ACAD - PROMOTIONNEL</t>
  </si>
  <si>
    <t>TOUR</t>
  </si>
  <si>
    <t>DD</t>
  </si>
  <si>
    <t>Equipe N1</t>
  </si>
  <si>
    <t>BADMINTON  2024 / 2025</t>
  </si>
  <si>
    <t>QUALIF
12/12</t>
  </si>
  <si>
    <t>QUALIF1</t>
  </si>
  <si>
    <t>QUALIF3</t>
  </si>
  <si>
    <t>QUALIF4</t>
  </si>
  <si>
    <t>QUALIF5</t>
  </si>
  <si>
    <t>QUALIF6</t>
  </si>
  <si>
    <t>QUALIF7</t>
  </si>
  <si>
    <t>QUALIF8</t>
  </si>
  <si>
    <t>REMPL 1</t>
  </si>
  <si>
    <t>QUALIF2</t>
  </si>
  <si>
    <t>REMPL 2</t>
  </si>
  <si>
    <t>REMPL 3</t>
  </si>
  <si>
    <t>MQ1E044685</t>
  </si>
  <si>
    <t>MA3U051947</t>
  </si>
  <si>
    <t>MG1E016014</t>
  </si>
  <si>
    <t>TILLEMENT</t>
  </si>
  <si>
    <t>MQ1E030284</t>
  </si>
  <si>
    <t>MQ1E036527</t>
  </si>
  <si>
    <t>MK1E056494</t>
  </si>
  <si>
    <t>MA3U036178</t>
  </si>
  <si>
    <t>MA1M005567</t>
  </si>
  <si>
    <t>MA1U037186</t>
  </si>
  <si>
    <t>MQ1E043406</t>
  </si>
  <si>
    <t>MU1E056112</t>
  </si>
  <si>
    <t>MA1U045447</t>
  </si>
  <si>
    <t>PIGAUX-DUJARDIN</t>
  </si>
  <si>
    <t>ELLIOT</t>
  </si>
  <si>
    <t>MQ1E053703</t>
  </si>
  <si>
    <t>MK1E053227</t>
  </si>
  <si>
    <t>MENGIN</t>
  </si>
  <si>
    <t>MK1E038635</t>
  </si>
  <si>
    <t>MK1E052929</t>
  </si>
  <si>
    <t>RANGEL</t>
  </si>
  <si>
    <t>GLEIZER</t>
  </si>
  <si>
    <t>UNIVERSITE CATHOLIQUE DE LYON</t>
  </si>
  <si>
    <t>MC1E031447</t>
  </si>
  <si>
    <t>MU1E056132</t>
  </si>
  <si>
    <t>AVON</t>
  </si>
  <si>
    <t>CYRIAQUE</t>
  </si>
  <si>
    <t>MG1E016020</t>
  </si>
  <si>
    <t>ENTPE - ENTPE LYON</t>
  </si>
  <si>
    <t>ML1E057086</t>
  </si>
  <si>
    <t>ZHOU</t>
  </si>
  <si>
    <t>YUEMING</t>
  </si>
  <si>
    <t>MQ1E059339</t>
  </si>
  <si>
    <t>STRAMANDINO</t>
  </si>
  <si>
    <t>ENZO</t>
  </si>
  <si>
    <t>MA3U051943</t>
  </si>
  <si>
    <t>VALLEZ</t>
  </si>
  <si>
    <t>MQ1E034824</t>
  </si>
  <si>
    <t>MK1E013510</t>
  </si>
  <si>
    <t>MQ1E009677</t>
  </si>
  <si>
    <t>MQ1E032124</t>
  </si>
  <si>
    <t>MQ1E032125</t>
  </si>
  <si>
    <t>MQ1E032105</t>
  </si>
  <si>
    <t>MG1E006898</t>
  </si>
  <si>
    <t>MQ1E032086</t>
  </si>
  <si>
    <t>DAZY</t>
  </si>
  <si>
    <t>MQ1E030282</t>
  </si>
  <si>
    <t>PETIT</t>
  </si>
  <si>
    <t>AURIANE</t>
  </si>
  <si>
    <t>MA1M005607</t>
  </si>
  <si>
    <t>GRANARA</t>
  </si>
  <si>
    <t>ALICJA</t>
  </si>
  <si>
    <t>MA1U015397</t>
  </si>
  <si>
    <t>MK1E038680</t>
  </si>
  <si>
    <t>SUDRE</t>
  </si>
  <si>
    <t>APOLLIN</t>
  </si>
  <si>
    <t>MA1M077238</t>
  </si>
  <si>
    <t>KIFFER</t>
  </si>
  <si>
    <t>KEANE</t>
  </si>
  <si>
    <t>MQ1E018325</t>
  </si>
  <si>
    <t>CHOUPIN</t>
  </si>
  <si>
    <t>MQ1E018178</t>
  </si>
  <si>
    <t>MA3U045547</t>
  </si>
  <si>
    <t>MA2U037324</t>
  </si>
  <si>
    <t>MICHAILLE-RODET</t>
  </si>
  <si>
    <t>GASPARD</t>
  </si>
  <si>
    <t>MA2U034472</t>
  </si>
  <si>
    <t>FIAT</t>
  </si>
  <si>
    <t>MA2U024502</t>
  </si>
  <si>
    <t>MA3U038742</t>
  </si>
  <si>
    <t>CLARET</t>
  </si>
  <si>
    <t>MG1E032512</t>
  </si>
  <si>
    <t>MQ1E044687</t>
  </si>
  <si>
    <t>MA1U045450</t>
  </si>
  <si>
    <t>BRASSE</t>
  </si>
  <si>
    <t>MG1E023982</t>
  </si>
  <si>
    <t>MA11005510</t>
  </si>
  <si>
    <t>MERLET</t>
  </si>
  <si>
    <t>ELIOTT</t>
  </si>
  <si>
    <t>MQ1E059340</t>
  </si>
  <si>
    <t>MA1U022628</t>
  </si>
  <si>
    <t>FUSTER</t>
  </si>
  <si>
    <t>MC1E016799</t>
  </si>
  <si>
    <t>MA2U043694</t>
  </si>
  <si>
    <t>MA1I025108</t>
  </si>
  <si>
    <t>WU</t>
  </si>
  <si>
    <t>DI QI</t>
  </si>
  <si>
    <t>MA2U061942</t>
  </si>
  <si>
    <t>MA3U058768</t>
  </si>
  <si>
    <t>MALRIEU</t>
  </si>
  <si>
    <t>MEWEN</t>
  </si>
  <si>
    <t>ML1E027869</t>
  </si>
  <si>
    <t>MA2U051995</t>
  </si>
  <si>
    <t>VALLET</t>
  </si>
  <si>
    <t>CESAR</t>
  </si>
  <si>
    <t>MA1U017603</t>
  </si>
  <si>
    <t>HUTREL</t>
  </si>
  <si>
    <t>MA1U048306</t>
  </si>
  <si>
    <t>MA2U024437</t>
  </si>
  <si>
    <t>MQ1E053698</t>
  </si>
  <si>
    <t>MA2U052935</t>
  </si>
  <si>
    <t>GUILLOUX</t>
  </si>
  <si>
    <t>MA1U005523</t>
  </si>
  <si>
    <t>MA1P005477</t>
  </si>
  <si>
    <t>MK1E052930</t>
  </si>
  <si>
    <t>ML1E037424</t>
  </si>
  <si>
    <t>CARPENTIER</t>
  </si>
  <si>
    <t>ERWAN</t>
  </si>
  <si>
    <t>MA2U043702</t>
  </si>
  <si>
    <t>MQ1E058237</t>
  </si>
  <si>
    <t>BEIJUN</t>
  </si>
  <si>
    <t>MA2O034469</t>
  </si>
  <si>
    <t>MA1P005475</t>
  </si>
  <si>
    <t>MQ1E032083</t>
  </si>
  <si>
    <t>SAEZ</t>
  </si>
  <si>
    <t>MC1E016801</t>
  </si>
  <si>
    <t>MA4E037219</t>
  </si>
  <si>
    <t>NIGNOL</t>
  </si>
  <si>
    <t>MQ1E022703</t>
  </si>
  <si>
    <t>POINAS</t>
  </si>
  <si>
    <t>MG1E008646</t>
  </si>
  <si>
    <t>MA2U011389</t>
  </si>
  <si>
    <t>GROS</t>
  </si>
  <si>
    <t>ML1E027824</t>
  </si>
  <si>
    <t>PLAUD</t>
  </si>
  <si>
    <t>GRéGOIRE</t>
  </si>
  <si>
    <t>MG1E023980</t>
  </si>
  <si>
    <t>PRIBYLSKI</t>
  </si>
  <si>
    <t>MA1P030234</t>
  </si>
  <si>
    <t>ML1E027887</t>
  </si>
  <si>
    <t>MQ1E044674</t>
  </si>
  <si>
    <t>ML1E027914</t>
  </si>
  <si>
    <t>MA1I010252</t>
  </si>
  <si>
    <t>MA1I061618</t>
  </si>
  <si>
    <t>BEAUDOU</t>
  </si>
  <si>
    <t>ML1E027726</t>
  </si>
  <si>
    <t>QIN</t>
  </si>
  <si>
    <t>JIASHUO</t>
  </si>
  <si>
    <t>MA2U043696</t>
  </si>
  <si>
    <t>GENEVAUX</t>
  </si>
  <si>
    <t>MK1E068915</t>
  </si>
  <si>
    <t>LELIEVRE</t>
  </si>
  <si>
    <t>MA1U005507</t>
  </si>
  <si>
    <t>BESSET</t>
  </si>
  <si>
    <t>MG1E014866</t>
  </si>
  <si>
    <t>TRICHET</t>
  </si>
  <si>
    <t>MQ1E058243</t>
  </si>
  <si>
    <t>JALLAMION</t>
  </si>
  <si>
    <t>MATTHIAS</t>
  </si>
  <si>
    <t>MA11005530</t>
  </si>
  <si>
    <t>BLANCHOT</t>
  </si>
  <si>
    <t>MA1U039349</t>
  </si>
  <si>
    <t>MA1I040730</t>
  </si>
  <si>
    <t>ML1E062953</t>
  </si>
  <si>
    <t>MQ1E058242</t>
  </si>
  <si>
    <t>THACH</t>
  </si>
  <si>
    <t>MA3U026012</t>
  </si>
  <si>
    <t>MA1M008754</t>
  </si>
  <si>
    <t>SEGOUFIN--CHOLLET</t>
  </si>
  <si>
    <t>MK1E052927</t>
  </si>
  <si>
    <t>FLAVIN</t>
  </si>
  <si>
    <t>MK1E071330</t>
  </si>
  <si>
    <t>MK1E052928</t>
  </si>
  <si>
    <t>QUALIF10</t>
  </si>
  <si>
    <t>QUALIF11</t>
  </si>
  <si>
    <t>QUALIF15</t>
  </si>
  <si>
    <t>QUALIF16</t>
  </si>
  <si>
    <t>QUALIF9</t>
  </si>
  <si>
    <t>QUALIF12</t>
  </si>
  <si>
    <t>QUALIF13</t>
  </si>
  <si>
    <t>Q14 BLESSE</t>
  </si>
  <si>
    <t>SARACCO</t>
  </si>
  <si>
    <t>MA2U024553</t>
  </si>
  <si>
    <t>MQ1E024880</t>
  </si>
  <si>
    <t>REUGE</t>
  </si>
  <si>
    <t>MA2U024516</t>
  </si>
  <si>
    <t>MA1M005470</t>
  </si>
  <si>
    <t>LECLERCQ-PÃ©RARD</t>
  </si>
  <si>
    <t>ANAÃ«LLE</t>
  </si>
  <si>
    <t>MA4E037243</t>
  </si>
  <si>
    <t>MA3U040105</t>
  </si>
  <si>
    <t>ML1E037425</t>
  </si>
  <si>
    <t>MA3U014981</t>
  </si>
  <si>
    <t>MA3U028716</t>
  </si>
  <si>
    <t>MQ1E036544</t>
  </si>
  <si>
    <t>DEVER</t>
  </si>
  <si>
    <t>ILANA</t>
  </si>
  <si>
    <t>MA1U005637</t>
  </si>
  <si>
    <t>DEL FRARI</t>
  </si>
  <si>
    <t>ML1E027785</t>
  </si>
  <si>
    <t>MA2U024436</t>
  </si>
  <si>
    <t>MQ1E032102</t>
  </si>
  <si>
    <t>MQ1E032132</t>
  </si>
  <si>
    <t>MQ1E044682</t>
  </si>
  <si>
    <t>MA2U043693</t>
  </si>
  <si>
    <t>MA2O060821</t>
  </si>
  <si>
    <t>BREARD</t>
  </si>
  <si>
    <t>MQ1E052690</t>
  </si>
  <si>
    <t>TANG</t>
  </si>
  <si>
    <t>HANQI</t>
  </si>
  <si>
    <t>MA2U035161</t>
  </si>
  <si>
    <t>MQ1E022705</t>
  </si>
  <si>
    <t>MAIRET LOMBARDI</t>
  </si>
  <si>
    <t>MATTHIS</t>
  </si>
  <si>
    <t>MA1U045426</t>
  </si>
  <si>
    <t>QUALIF27</t>
  </si>
  <si>
    <t>QUALIF30</t>
  </si>
  <si>
    <t>QUALIF20</t>
  </si>
  <si>
    <t>QUALIF21</t>
  </si>
  <si>
    <t>QUALIF14</t>
  </si>
  <si>
    <t>QUALIF18</t>
  </si>
  <si>
    <t>QUALIF31</t>
  </si>
  <si>
    <t>QUALIF29</t>
  </si>
  <si>
    <t>QUALIF32</t>
  </si>
  <si>
    <t>QUALIF19</t>
  </si>
  <si>
    <t>QUALIF22</t>
  </si>
  <si>
    <t>QUALIF25</t>
  </si>
  <si>
    <t>QUALIF26</t>
  </si>
  <si>
    <t>QUALIF17</t>
  </si>
  <si>
    <t>QUALIF24</t>
  </si>
  <si>
    <t>QUALIF23</t>
  </si>
  <si>
    <t>QUALIF28</t>
  </si>
  <si>
    <t>PRESENT</t>
  </si>
  <si>
    <t>WACRENIER</t>
  </si>
  <si>
    <t>FABIAN</t>
  </si>
  <si>
    <t>MQ1E053710</t>
  </si>
  <si>
    <t>MA3U064634</t>
  </si>
  <si>
    <t>MAUGET</t>
  </si>
  <si>
    <t>EDGAR</t>
  </si>
  <si>
    <t>MA3U026189</t>
  </si>
  <si>
    <t>MA3U040965</t>
  </si>
  <si>
    <t>KIEU</t>
  </si>
  <si>
    <t>MINH DUNG</t>
  </si>
  <si>
    <t>MA1U078640</t>
  </si>
  <si>
    <t xml:space="preserve">	UDL - UTE LYON 3</t>
  </si>
  <si>
    <t>MA3U014972</t>
  </si>
  <si>
    <t>MG1E010055</t>
  </si>
  <si>
    <t>MA3U037449</t>
  </si>
  <si>
    <t>MQ1E024882</t>
  </si>
  <si>
    <t>MQ1E018158</t>
  </si>
  <si>
    <t>MA2U060819</t>
  </si>
  <si>
    <t>MQ1E024856</t>
  </si>
  <si>
    <t>MQ1E052692</t>
  </si>
  <si>
    <t>MA3U025916</t>
  </si>
  <si>
    <t>MA3U040027</t>
  </si>
  <si>
    <t>MA3U038980</t>
  </si>
  <si>
    <t>MA3U014780</t>
  </si>
  <si>
    <t>MA1U006662</t>
  </si>
  <si>
    <t>MG1E034997</t>
  </si>
  <si>
    <t>MA3U068109</t>
  </si>
  <si>
    <t>MQ1E048450</t>
  </si>
  <si>
    <t>ALLO</t>
  </si>
  <si>
    <t>MA3U027355</t>
  </si>
  <si>
    <t>BACKMAN</t>
  </si>
  <si>
    <t>MG1E014888</t>
  </si>
  <si>
    <t>BOURNEZ</t>
  </si>
  <si>
    <t>MA2U043698</t>
  </si>
  <si>
    <t>COTTET-PUINEL</t>
  </si>
  <si>
    <t>OSCAR</t>
  </si>
  <si>
    <t>MA3U037195</t>
  </si>
  <si>
    <t>MA1U042639</t>
  </si>
  <si>
    <t>VOTO</t>
  </si>
  <si>
    <t>MA1P005521</t>
  </si>
  <si>
    <t>MA1U063129</t>
  </si>
  <si>
    <t>MA1U010246</t>
  </si>
  <si>
    <t>SARCEVIC-VOLTZ</t>
  </si>
  <si>
    <t>MA2U015254</t>
  </si>
  <si>
    <t>ODEN</t>
  </si>
  <si>
    <t>MA2U051998</t>
  </si>
  <si>
    <t>GROSJEAN</t>
  </si>
  <si>
    <t>MA2U024468</t>
  </si>
  <si>
    <t>MA3U045553</t>
  </si>
  <si>
    <t>GUY</t>
  </si>
  <si>
    <t>ML1E027826</t>
  </si>
  <si>
    <t>BUSILLET</t>
  </si>
  <si>
    <t>MQ1E058226</t>
  </si>
  <si>
    <t>GENEVET</t>
  </si>
  <si>
    <t>SAMUEL</t>
  </si>
  <si>
    <t>MA2U043701</t>
  </si>
  <si>
    <t>MA1U078647</t>
  </si>
  <si>
    <t>FRECHARD</t>
  </si>
  <si>
    <t>MQ1E058250</t>
  </si>
  <si>
    <t>NORROY</t>
  </si>
  <si>
    <t>KHALIL</t>
  </si>
  <si>
    <t>MA2U024490</t>
  </si>
  <si>
    <t>MF1E069230</t>
  </si>
  <si>
    <t>DE GAYARDON DE FENOYL</t>
  </si>
  <si>
    <t>MQ1E024865</t>
  </si>
  <si>
    <t>ROISIL</t>
  </si>
  <si>
    <t>MA2U024551</t>
  </si>
  <si>
    <t>MA1U006351</t>
  </si>
  <si>
    <t>THéO</t>
  </si>
  <si>
    <t>MG1E066935</t>
  </si>
  <si>
    <t>HUILIÉ</t>
  </si>
  <si>
    <t>ML1E027832</t>
  </si>
  <si>
    <t>MG1E026096</t>
  </si>
  <si>
    <t>DUC HUNG</t>
  </si>
  <si>
    <t>MQ1E067576</t>
  </si>
  <si>
    <t>MA11005541</t>
  </si>
  <si>
    <t>BENARROCHE</t>
  </si>
  <si>
    <t>MA1I046932</t>
  </si>
  <si>
    <t>BALL</t>
  </si>
  <si>
    <t>LUKA</t>
  </si>
  <si>
    <t>MQ1E067550</t>
  </si>
  <si>
    <t>LIN</t>
  </si>
  <si>
    <t>MA3U025999</t>
  </si>
  <si>
    <t>GIROIRE</t>
  </si>
  <si>
    <t>MQ1E022719</t>
  </si>
  <si>
    <t>CONTER</t>
  </si>
  <si>
    <t>GUILHEM</t>
  </si>
  <si>
    <t>MG1E023991</t>
  </si>
  <si>
    <t>THIBAULT (2) (né en 2004)</t>
  </si>
  <si>
    <t>ML1E027953</t>
  </si>
  <si>
    <t>GOTTLE</t>
  </si>
  <si>
    <t>DIMITRI</t>
  </si>
  <si>
    <t>MA11006356</t>
  </si>
  <si>
    <t>THIBAULT (1) (né en 2003)</t>
  </si>
  <si>
    <t>ML1E027954</t>
  </si>
  <si>
    <t>MUTABAZI</t>
  </si>
  <si>
    <t>GHISLAIN</t>
  </si>
  <si>
    <t>ML1E027890</t>
  </si>
  <si>
    <t>MQ1E059343</t>
  </si>
  <si>
    <t>MA1P045420</t>
  </si>
  <si>
    <t>CASTELAIN</t>
  </si>
  <si>
    <t>MA3U014797</t>
  </si>
  <si>
    <t>MA3U070509</t>
  </si>
  <si>
    <t>MQ1E063711</t>
  </si>
  <si>
    <t>LA ROSA</t>
  </si>
  <si>
    <t>MG1E011511</t>
  </si>
  <si>
    <t>NICOL</t>
  </si>
  <si>
    <t>MA2U024536</t>
  </si>
  <si>
    <t>COTTET</t>
  </si>
  <si>
    <t>HOANG LŽO</t>
  </si>
  <si>
    <t>MA2U034450</t>
  </si>
  <si>
    <t>LAPICA</t>
  </si>
  <si>
    <t>MA11015386</t>
  </si>
  <si>
    <t>CANELLAS</t>
  </si>
  <si>
    <t>MA2U024519</t>
  </si>
  <si>
    <t>MQ1E070060</t>
  </si>
  <si>
    <t>BOURGOIS</t>
  </si>
  <si>
    <t>THEOPHANE</t>
  </si>
  <si>
    <t>MQ1E034800</t>
  </si>
  <si>
    <t>FORGIT</t>
  </si>
  <si>
    <t>REDOUAN</t>
  </si>
  <si>
    <t>MA2U024480</t>
  </si>
  <si>
    <t>LEFEBVRE</t>
  </si>
  <si>
    <t>MK1E052931</t>
  </si>
  <si>
    <t>ROUSSET</t>
  </si>
  <si>
    <t>MA1P011592</t>
  </si>
  <si>
    <t>MQ1E030300</t>
  </si>
  <si>
    <t>DAROUECHE</t>
  </si>
  <si>
    <t>MA1U036230</t>
  </si>
  <si>
    <t>ROUCHON</t>
  </si>
  <si>
    <t>VICTOR-EMMANUEL</t>
  </si>
  <si>
    <t>MG1E014884</t>
  </si>
  <si>
    <t>COSTE</t>
  </si>
  <si>
    <t>MG1E064096</t>
  </si>
  <si>
    <t>AFRAKHTE</t>
  </si>
  <si>
    <t>NOé</t>
  </si>
  <si>
    <t>MG1E045479</t>
  </si>
  <si>
    <t>PASQUIER</t>
  </si>
  <si>
    <t>MA2U024508</t>
  </si>
  <si>
    <t>NADLER</t>
  </si>
  <si>
    <t>MA1P036227</t>
  </si>
  <si>
    <t>BUFFAVAND</t>
  </si>
  <si>
    <t>SOHAN</t>
  </si>
  <si>
    <t>MA1U025088</t>
  </si>
  <si>
    <t>CHENEY</t>
  </si>
  <si>
    <t>MA2U024507</t>
  </si>
  <si>
    <t>ALBORGHETTI</t>
  </si>
  <si>
    <t>MA11010269</t>
  </si>
  <si>
    <t>MATTIA</t>
  </si>
  <si>
    <t>ZAIAN</t>
  </si>
  <si>
    <t>MA2U024576</t>
  </si>
  <si>
    <t>MA1U041322</t>
  </si>
  <si>
    <t>MQ1E009634</t>
  </si>
  <si>
    <t>BOURGUIGNON</t>
  </si>
  <si>
    <t>MG1E043255</t>
  </si>
  <si>
    <t>MA3U067221</t>
  </si>
  <si>
    <t>MICHRAFY</t>
  </si>
  <si>
    <t>STEFAN</t>
  </si>
  <si>
    <t>MG1E028075</t>
  </si>
  <si>
    <t>MA1U045443</t>
  </si>
  <si>
    <t>MA3U037463</t>
  </si>
  <si>
    <t>MT1E033000</t>
  </si>
  <si>
    <t>MA3U047643</t>
  </si>
  <si>
    <t>FRICK</t>
  </si>
  <si>
    <t>MA3U014110</t>
  </si>
  <si>
    <t>MA1U005724</t>
  </si>
  <si>
    <t>MA1U063125</t>
  </si>
  <si>
    <t>AUBEUT</t>
  </si>
  <si>
    <t>MA4E075538</t>
  </si>
  <si>
    <t>MA2U069368</t>
  </si>
  <si>
    <t>GANIVET</t>
  </si>
  <si>
    <t>IBAN</t>
  </si>
  <si>
    <t>MA11074979</t>
  </si>
  <si>
    <t>CIRILLO</t>
  </si>
  <si>
    <t>MA2O076547</t>
  </si>
  <si>
    <t>HOXHA</t>
  </si>
  <si>
    <t>ENDI</t>
  </si>
  <si>
    <t>MA2U071135</t>
  </si>
  <si>
    <t>MARTINEZ</t>
  </si>
  <si>
    <t>MA11067083</t>
  </si>
  <si>
    <t>CHAOLIANG</t>
  </si>
  <si>
    <t>MK1E053292</t>
  </si>
  <si>
    <t>GAILLARDIN</t>
  </si>
  <si>
    <t>MA2U034460</t>
  </si>
  <si>
    <t>DUGIT-GROS</t>
  </si>
  <si>
    <t>MA2U069369</t>
  </si>
  <si>
    <t>ICARD</t>
  </si>
  <si>
    <t>MA2U047992</t>
  </si>
  <si>
    <t>LE RIGUIER</t>
  </si>
  <si>
    <t>MQ1E032123</t>
  </si>
  <si>
    <t>NELSON</t>
  </si>
  <si>
    <t>MA1U051987</t>
  </si>
  <si>
    <t>VIGIER</t>
  </si>
  <si>
    <t>MG1E011509</t>
  </si>
  <si>
    <t>MA1M034011</t>
  </si>
  <si>
    <t>MA3U041105</t>
  </si>
  <si>
    <t>ORDAN</t>
  </si>
  <si>
    <t>MA1I078996</t>
  </si>
  <si>
    <t>CHRAIBI</t>
  </si>
  <si>
    <t>ALI</t>
  </si>
  <si>
    <t>MA2U043697</t>
  </si>
  <si>
    <t>COUDRAY</t>
  </si>
  <si>
    <t>TREVIS</t>
  </si>
  <si>
    <t>MA2U024525</t>
  </si>
  <si>
    <t>MA2U060820</t>
  </si>
  <si>
    <t>DELORT</t>
  </si>
  <si>
    <t>MA3U027360</t>
  </si>
  <si>
    <t>MA2U069174</t>
  </si>
  <si>
    <t>FIORETTI</t>
  </si>
  <si>
    <t>MA2U051996</t>
  </si>
  <si>
    <t>BESSAC</t>
  </si>
  <si>
    <t>MF1E069252</t>
  </si>
  <si>
    <t>DEMARQUE</t>
  </si>
  <si>
    <t>CYRIL</t>
  </si>
  <si>
    <t>MA2U035159</t>
  </si>
  <si>
    <t>HERGOTT</t>
  </si>
  <si>
    <t>MG1E050992</t>
  </si>
  <si>
    <t>THIENOT</t>
  </si>
  <si>
    <t>VIVIEN</t>
  </si>
  <si>
    <t>MK1E069194</t>
  </si>
  <si>
    <t>MA3U025075</t>
  </si>
  <si>
    <t>SAIMPONT</t>
  </si>
  <si>
    <t>MA3U029605</t>
  </si>
  <si>
    <t>MA3U011838</t>
  </si>
  <si>
    <t>MQ1E009669</t>
  </si>
  <si>
    <t>MEYGRET</t>
  </si>
  <si>
    <t>MA3U014815</t>
  </si>
  <si>
    <t>MG1E010064</t>
  </si>
  <si>
    <t>MA1M008736</t>
  </si>
  <si>
    <t>MA3U068291</t>
  </si>
  <si>
    <t>HéLéNA</t>
  </si>
  <si>
    <t>MA2U043699</t>
  </si>
  <si>
    <t>MA3U045540</t>
  </si>
  <si>
    <t>CLAUDET</t>
  </si>
  <si>
    <t>MA3U037325</t>
  </si>
  <si>
    <t>VARET</t>
  </si>
  <si>
    <t>ML1E027967</t>
  </si>
  <si>
    <t>MA1U060913</t>
  </si>
  <si>
    <t>DE LA PALLIERE</t>
  </si>
  <si>
    <t>ML1E027780</t>
  </si>
  <si>
    <t>FAVRE</t>
  </si>
  <si>
    <t>MA11063131</t>
  </si>
  <si>
    <t>MA2U062323</t>
  </si>
  <si>
    <t>VRYTCHEFF</t>
  </si>
  <si>
    <t>MA2O024571</t>
  </si>
  <si>
    <t>ECUYER</t>
  </si>
  <si>
    <t>MK1E038649</t>
  </si>
  <si>
    <t>AGUET</t>
  </si>
  <si>
    <t>MQ1E044688</t>
  </si>
  <si>
    <t>MQ1E058232</t>
  </si>
  <si>
    <t>MQ1E058267</t>
  </si>
  <si>
    <t>CORGIER</t>
  </si>
  <si>
    <t>FLAVY</t>
  </si>
  <si>
    <t>MA2U051999</t>
  </si>
  <si>
    <t>DUONG</t>
  </si>
  <si>
    <t>ASHLEY</t>
  </si>
  <si>
    <t>MQ1E030298</t>
  </si>
  <si>
    <t>MA2U024464</t>
  </si>
  <si>
    <t>MA1M048873</t>
  </si>
  <si>
    <t>MA1M039350</t>
  </si>
  <si>
    <t>PRIMEL</t>
  </si>
  <si>
    <t>MK1E052932</t>
  </si>
  <si>
    <t>MQ1E030299</t>
  </si>
  <si>
    <t>MG1E013972</t>
  </si>
  <si>
    <t>MOUCHARD</t>
  </si>
  <si>
    <t>THALIA</t>
  </si>
  <si>
    <t>MA2U024518</t>
  </si>
  <si>
    <t>FLORIE</t>
  </si>
  <si>
    <t>MA2U082816</t>
  </si>
  <si>
    <t>MA1M008768</t>
  </si>
  <si>
    <t>ML1E027791</t>
  </si>
  <si>
    <t>GOMES</t>
  </si>
  <si>
    <t>MA2U061940</t>
  </si>
  <si>
    <t>BONTEMPS</t>
  </si>
  <si>
    <t>MQ1E030293</t>
  </si>
  <si>
    <t>GAYTON</t>
  </si>
  <si>
    <t>INES</t>
  </si>
  <si>
    <t>MQ1E036519</t>
  </si>
  <si>
    <t>MA2U024560</t>
  </si>
  <si>
    <t>AVABY</t>
  </si>
  <si>
    <t>JALANE</t>
  </si>
  <si>
    <t>MA1U005493</t>
  </si>
  <si>
    <t>KOMAIGORODSKY</t>
  </si>
  <si>
    <t>MA2U069943</t>
  </si>
  <si>
    <t>KORSSIA</t>
  </si>
  <si>
    <t>SHAï</t>
  </si>
  <si>
    <t>MA2U061941</t>
  </si>
  <si>
    <t>KERKHOF</t>
  </si>
  <si>
    <t>INESS</t>
  </si>
  <si>
    <t>MA1U005525</t>
  </si>
  <si>
    <t>KNANI</t>
  </si>
  <si>
    <t>HENDA</t>
  </si>
  <si>
    <t>MA2U048473</t>
  </si>
  <si>
    <t>GOGUET</t>
  </si>
  <si>
    <t>MA1U017583</t>
  </si>
  <si>
    <t>MA1M072094</t>
  </si>
  <si>
    <t>GRAVELLE</t>
  </si>
  <si>
    <t>FéLICIE</t>
  </si>
  <si>
    <t>MA4E059740</t>
  </si>
  <si>
    <t>MA2U034441</t>
  </si>
  <si>
    <t>MT1E066472</t>
  </si>
  <si>
    <t>GRILLE</t>
  </si>
  <si>
    <t>SIXTINE</t>
  </si>
  <si>
    <t>MG1E013991</t>
  </si>
  <si>
    <t>NORAZ</t>
  </si>
  <si>
    <t>ML1E084095</t>
  </si>
  <si>
    <t>FERNANDES</t>
  </si>
  <si>
    <t>MAEVA</t>
  </si>
  <si>
    <t>MA11036219</t>
  </si>
  <si>
    <t>FRANCOIS</t>
  </si>
  <si>
    <t>MA11005480</t>
  </si>
  <si>
    <t>MA1M022650</t>
  </si>
  <si>
    <t>ML1E069517</t>
  </si>
  <si>
    <t>CASTANO</t>
  </si>
  <si>
    <t>ML1E084093</t>
  </si>
  <si>
    <t>RUMPLER</t>
  </si>
  <si>
    <t>ÉNORA</t>
  </si>
  <si>
    <t>MG1E013989</t>
  </si>
  <si>
    <t>GENOT</t>
  </si>
  <si>
    <t>EMMANUELLE</t>
  </si>
  <si>
    <t>MF1E069227</t>
  </si>
  <si>
    <t>LABRANCHE</t>
  </si>
  <si>
    <t>MA1M006341</t>
  </si>
  <si>
    <t>MOHAN</t>
  </si>
  <si>
    <t>MK1E038645</t>
  </si>
  <si>
    <t>MA1M017572</t>
  </si>
  <si>
    <t>MAëLYS</t>
  </si>
  <si>
    <t>MA4E052444</t>
  </si>
  <si>
    <t>BONTEMPS--GABORIT</t>
  </si>
  <si>
    <t>MAELLE</t>
  </si>
  <si>
    <t>MQ1E063688</t>
  </si>
  <si>
    <t>BENABDENNEBI</t>
  </si>
  <si>
    <t>MA2U043700</t>
  </si>
  <si>
    <t>CATARD</t>
  </si>
  <si>
    <t>ANAëLLE</t>
  </si>
  <si>
    <t>MA4E059750</t>
  </si>
  <si>
    <t>BIGORNE</t>
  </si>
  <si>
    <t>MA2U069177</t>
  </si>
  <si>
    <t>BOURREAU</t>
  </si>
  <si>
    <t>ML1E027747</t>
  </si>
  <si>
    <t>CUSSINET</t>
  </si>
  <si>
    <t>ALIONA</t>
  </si>
  <si>
    <t>MA4E037223</t>
  </si>
  <si>
    <t>MA2U024454</t>
  </si>
  <si>
    <t>ZANOLI</t>
  </si>
  <si>
    <t>GIULIA</t>
  </si>
  <si>
    <t>MA2U043695</t>
  </si>
  <si>
    <t>DELETTRE</t>
  </si>
  <si>
    <t>MALO</t>
  </si>
  <si>
    <t>MA11005476</t>
  </si>
  <si>
    <t>BASTIDE</t>
  </si>
  <si>
    <t>AXEL</t>
  </si>
  <si>
    <t>MQ1E018200</t>
  </si>
  <si>
    <t>SENELLART</t>
  </si>
  <si>
    <t>MA11007790</t>
  </si>
  <si>
    <t>ALDROVANDI</t>
  </si>
  <si>
    <t>MILO</t>
  </si>
  <si>
    <t>MA1M013536</t>
  </si>
  <si>
    <t>EUDELINE</t>
  </si>
  <si>
    <t>TANGUY</t>
  </si>
  <si>
    <t>MA11005588</t>
  </si>
  <si>
    <t>BOUILLET</t>
  </si>
  <si>
    <t>MA11048287</t>
  </si>
  <si>
    <t>GAUVIN</t>
  </si>
  <si>
    <t>ETHAN</t>
  </si>
  <si>
    <t>MA1U017586</t>
  </si>
  <si>
    <t>YOUSFI</t>
  </si>
  <si>
    <t>DARIL</t>
  </si>
  <si>
    <t>MA11060919</t>
  </si>
  <si>
    <t>OUI</t>
  </si>
  <si>
    <t>QEV</t>
  </si>
  <si>
    <t>BOUDIER</t>
  </si>
  <si>
    <t>UDL - UTE LYON 1 INSPE</t>
  </si>
  <si>
    <t>MA1N064551</t>
  </si>
  <si>
    <t>BAILLY</t>
  </si>
  <si>
    <t>MATHILDE</t>
  </si>
  <si>
    <t>MA11060880</t>
  </si>
  <si>
    <t>CARLES</t>
  </si>
  <si>
    <t>MA1U005491</t>
  </si>
  <si>
    <t>R4</t>
  </si>
  <si>
    <t>CHABANNE</t>
  </si>
  <si>
    <t>MA3U076212</t>
  </si>
  <si>
    <t>MABILLOT</t>
  </si>
  <si>
    <t>PHILEMON</t>
  </si>
  <si>
    <t>MA11064549</t>
  </si>
  <si>
    <t>SIETY</t>
  </si>
  <si>
    <t>MA1M067092</t>
  </si>
  <si>
    <t>MONROCQ-ANAND</t>
  </si>
  <si>
    <t>MA2U051997</t>
  </si>
  <si>
    <t>PLANTIER</t>
  </si>
  <si>
    <t>ELSA</t>
  </si>
  <si>
    <t>MA2U060818</t>
  </si>
  <si>
    <t>COTTE</t>
  </si>
  <si>
    <t>UDG - ASU GRENOBLE ALPES</t>
  </si>
  <si>
    <t>J110086221</t>
  </si>
  <si>
    <t>MAKINADJIAN</t>
  </si>
  <si>
    <t>J110032422</t>
  </si>
  <si>
    <t>LANSAC</t>
  </si>
  <si>
    <t>DELPHINE</t>
  </si>
  <si>
    <t>J110087807</t>
  </si>
  <si>
    <t>PERRIN</t>
  </si>
  <si>
    <t>PEIO</t>
  </si>
  <si>
    <t>J110025960</t>
  </si>
  <si>
    <t>BENCHETRIT</t>
  </si>
  <si>
    <t>MARTIN</t>
  </si>
  <si>
    <t>J110025948</t>
  </si>
  <si>
    <t>LAURENT</t>
  </si>
  <si>
    <t>UDG - ASU GRENOBLE ALPES STAPS</t>
  </si>
  <si>
    <t>J111029672</t>
  </si>
  <si>
    <t>Equipe N1 pré qualif</t>
  </si>
  <si>
    <t>MAMMERI</t>
  </si>
  <si>
    <t>KOCEILA</t>
  </si>
  <si>
    <t>MQ1E048449</t>
  </si>
  <si>
    <t>LACOUR</t>
  </si>
  <si>
    <t>LOUANE</t>
  </si>
  <si>
    <t>AMU AIX DROIT</t>
  </si>
  <si>
    <t>AMUD028890</t>
  </si>
  <si>
    <t>AIX-MARSEILLE</t>
  </si>
  <si>
    <t>MOINARD</t>
  </si>
  <si>
    <t>AMU MARSEILLE SANTE TIMONE</t>
  </si>
  <si>
    <t>AMUT027367</t>
  </si>
  <si>
    <t>LE GUILLOUX ARCIER</t>
  </si>
  <si>
    <t>SAFIA</t>
  </si>
  <si>
    <t>AMUD075066</t>
  </si>
  <si>
    <t>GROSSELIN</t>
  </si>
  <si>
    <t>CAMILLE</t>
  </si>
  <si>
    <t>AMU MARSEILLE FSS</t>
  </si>
  <si>
    <t>AMU1023793</t>
  </si>
  <si>
    <t>RODRIGUES</t>
  </si>
  <si>
    <t>AMU KINE</t>
  </si>
  <si>
    <t>AMUK036464</t>
  </si>
  <si>
    <t>LEONFORTE</t>
  </si>
  <si>
    <t>SURYA</t>
  </si>
  <si>
    <t>AMU1087802</t>
  </si>
  <si>
    <t>EYRARD</t>
  </si>
  <si>
    <t>AMU MARSEILLE CENTRE</t>
  </si>
  <si>
    <t>AMUC057260</t>
  </si>
  <si>
    <t>PAS 
DE
CLAS</t>
  </si>
  <si>
    <t>AURA/IL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</si>
</sst>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87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1"/>
    </font>
    <font>
      <sz val="1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0"/>
      <color rgb="FF00660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4"/>
      <name val="Calibri"/>
      <family val="2"/>
      <scheme val="minor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FF00FF"/>
      <name val="Calibri"/>
      <family val="2"/>
    </font>
    <font>
      <b/>
      <sz val="10"/>
      <color rgb="FF0000FF"/>
      <name val="Calibri"/>
      <family val="2"/>
    </font>
    <font>
      <b/>
      <sz val="20"/>
      <color indexed="9"/>
      <name val="Calibri"/>
      <family val="2"/>
      <scheme val="minor"/>
    </font>
    <font>
      <sz val="10"/>
      <color rgb="FF000099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7.5"/>
      <name val="Arial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Calibri"/>
      <family val="2"/>
    </font>
    <font>
      <b/>
      <sz val="20"/>
      <color rgb="FF0000FF"/>
      <name val="Calibri"/>
      <family val="2"/>
      <scheme val="minor"/>
    </font>
    <font>
      <b/>
      <sz val="20"/>
      <color rgb="FF0000FF"/>
      <name val="Calibri"/>
      <family val="2"/>
    </font>
    <font>
      <b/>
      <sz val="20"/>
      <color theme="1"/>
      <name val="Calibri"/>
      <family val="2"/>
    </font>
    <font>
      <sz val="10"/>
      <color indexed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FF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FF00FF"/>
      <name val="Calibri"/>
      <family val="2"/>
      <scheme val="minor"/>
    </font>
    <font>
      <sz val="11"/>
      <name val="Calibri"/>
      <family val="2"/>
      <scheme val="minor"/>
    </font>
    <font>
      <sz val="11"/>
      <color rgb="FF0066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1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6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5">
    <xf numFmtId="0" fontId="0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8" borderId="7" applyNumberFormat="0" applyAlignment="0" applyProtection="0"/>
    <xf numFmtId="0" fontId="21" fillId="0" borderId="8" applyNumberFormat="0" applyFill="0" applyAlignment="0" applyProtection="0"/>
    <xf numFmtId="0" fontId="17" fillId="29" borderId="9" applyNumberFormat="0" applyFont="0" applyAlignment="0" applyProtection="0"/>
    <xf numFmtId="0" fontId="7" fillId="29" borderId="9" applyNumberFormat="0" applyFont="0" applyAlignment="0" applyProtection="0"/>
    <xf numFmtId="0" fontId="7" fillId="2" borderId="1" applyNumberFormat="0" applyAlignment="0" applyProtection="0"/>
    <xf numFmtId="0" fontId="17" fillId="29" borderId="9" applyNumberFormat="0" applyFon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9" borderId="9" applyNumberFormat="0" applyFont="0" applyAlignment="0" applyProtection="0"/>
    <xf numFmtId="0" fontId="7" fillId="2" borderId="1" applyNumberFormat="0" applyAlignment="0" applyProtection="0"/>
    <xf numFmtId="0" fontId="22" fillId="30" borderId="7" applyNumberFormat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32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17" fillId="0" borderId="0"/>
    <xf numFmtId="0" fontId="7" fillId="0" borderId="0"/>
    <xf numFmtId="0" fontId="1" fillId="0" borderId="0"/>
    <xf numFmtId="0" fontId="9" fillId="0" borderId="0"/>
    <xf numFmtId="0" fontId="3" fillId="0" borderId="0"/>
    <xf numFmtId="0" fontId="10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4" fillId="0" borderId="0"/>
    <xf numFmtId="0" fontId="3" fillId="0" borderId="0"/>
    <xf numFmtId="0" fontId="17" fillId="0" borderId="0"/>
    <xf numFmtId="0" fontId="4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17" fillId="29" borderId="9" applyNumberFormat="0" applyFont="0" applyAlignment="0" applyProtection="0"/>
    <xf numFmtId="0" fontId="26" fillId="33" borderId="0" applyNumberFormat="0" applyBorder="0" applyAlignment="0" applyProtection="0"/>
    <xf numFmtId="0" fontId="27" fillId="28" borderId="10" applyNumberFormat="0" applyAlignment="0" applyProtection="0"/>
    <xf numFmtId="0" fontId="5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34" borderId="15" applyNumberFormat="0" applyAlignment="0" applyProtection="0"/>
  </cellStyleXfs>
  <cellXfs count="357">
    <xf numFmtId="0" fontId="0" fillId="0" borderId="0" xfId="0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left" wrapText="1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40" fillId="0" borderId="0" xfId="0" applyFont="1"/>
    <xf numFmtId="0" fontId="41" fillId="0" borderId="0" xfId="0" applyFont="1"/>
    <xf numFmtId="0" fontId="36" fillId="0" borderId="0" xfId="0" applyFont="1" applyAlignment="1">
      <alignment horizontal="right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2" fillId="0" borderId="2" xfId="0" applyFont="1" applyBorder="1"/>
    <xf numFmtId="16" fontId="47" fillId="35" borderId="3" xfId="0" applyNumberFormat="1" applyFont="1" applyFill="1" applyBorder="1" applyAlignment="1">
      <alignment horizontal="center" vertical="center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39" fillId="0" borderId="0" xfId="0" applyFont="1"/>
    <xf numFmtId="0" fontId="36" fillId="0" borderId="4" xfId="0" applyFont="1" applyBorder="1"/>
    <xf numFmtId="0" fontId="39" fillId="0" borderId="4" xfId="0" applyFont="1" applyBorder="1"/>
    <xf numFmtId="0" fontId="38" fillId="0" borderId="4" xfId="0" applyFont="1" applyBorder="1"/>
    <xf numFmtId="14" fontId="36" fillId="0" borderId="4" xfId="0" applyNumberFormat="1" applyFont="1" applyBorder="1"/>
    <xf numFmtId="0" fontId="36" fillId="0" borderId="0" xfId="0" applyFont="1" applyAlignment="1">
      <alignment horizontal="left"/>
    </xf>
    <xf numFmtId="0" fontId="36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horizontal="right" vertical="top"/>
    </xf>
    <xf numFmtId="0" fontId="38" fillId="0" borderId="2" xfId="0" applyFont="1" applyBorder="1" applyAlignment="1">
      <alignment wrapText="1"/>
    </xf>
    <xf numFmtId="0" fontId="37" fillId="0" borderId="2" xfId="0" applyFont="1" applyBorder="1" applyAlignment="1">
      <alignment wrapText="1"/>
    </xf>
    <xf numFmtId="0" fontId="39" fillId="0" borderId="2" xfId="0" applyFont="1" applyBorder="1" applyAlignment="1">
      <alignment wrapText="1"/>
    </xf>
    <xf numFmtId="0" fontId="56" fillId="0" borderId="2" xfId="0" applyFont="1" applyBorder="1" applyAlignment="1">
      <alignment wrapText="1"/>
    </xf>
    <xf numFmtId="14" fontId="39" fillId="0" borderId="4" xfId="0" applyNumberFormat="1" applyFont="1" applyBorder="1"/>
    <xf numFmtId="0" fontId="52" fillId="0" borderId="2" xfId="60" applyFont="1" applyBorder="1" applyAlignment="1">
      <alignment horizontal="right"/>
    </xf>
    <xf numFmtId="0" fontId="44" fillId="0" borderId="0" xfId="0" applyFont="1" applyAlignment="1">
      <alignment horizontal="left"/>
    </xf>
    <xf numFmtId="0" fontId="36" fillId="0" borderId="2" xfId="0" applyFont="1" applyBorder="1" applyAlignment="1">
      <alignment horizontal="left"/>
    </xf>
    <xf numFmtId="0" fontId="59" fillId="0" borderId="2" xfId="0" applyFont="1" applyBorder="1" applyAlignment="1">
      <alignment horizontal="left"/>
    </xf>
    <xf numFmtId="0" fontId="60" fillId="0" borderId="2" xfId="0" applyFont="1" applyBorder="1" applyAlignment="1">
      <alignment horizontal="left"/>
    </xf>
    <xf numFmtId="0" fontId="61" fillId="0" borderId="2" xfId="0" applyFont="1" applyBorder="1" applyAlignment="1">
      <alignment wrapText="1"/>
    </xf>
    <xf numFmtId="0" fontId="62" fillId="0" borderId="2" xfId="0" applyFont="1" applyBorder="1" applyAlignment="1">
      <alignment wrapText="1"/>
    </xf>
    <xf numFmtId="0" fontId="42" fillId="0" borderId="2" xfId="0" applyFont="1" applyBorder="1" applyAlignment="1">
      <alignment vertical="center"/>
    </xf>
    <xf numFmtId="0" fontId="36" fillId="0" borderId="2" xfId="0" applyFont="1" applyBorder="1" applyAlignment="1">
      <alignment horizontal="left" vertical="center"/>
    </xf>
    <xf numFmtId="0" fontId="38" fillId="0" borderId="0" xfId="0" applyFont="1" applyAlignment="1">
      <alignment horizontal="center"/>
    </xf>
    <xf numFmtId="0" fontId="36" fillId="0" borderId="2" xfId="0" applyFont="1" applyBorder="1" applyAlignment="1">
      <alignment horizontal="left" vertical="top"/>
    </xf>
    <xf numFmtId="0" fontId="42" fillId="0" borderId="2" xfId="0" applyFont="1" applyBorder="1" applyAlignment="1">
      <alignment horizontal="left" vertical="top"/>
    </xf>
    <xf numFmtId="0" fontId="36" fillId="38" borderId="0" xfId="0" applyFont="1" applyFill="1"/>
    <xf numFmtId="0" fontId="59" fillId="0" borderId="2" xfId="0" applyFont="1" applyBorder="1" applyAlignment="1">
      <alignment horizontal="left" vertical="top"/>
    </xf>
    <xf numFmtId="0" fontId="63" fillId="0" borderId="2" xfId="0" applyFont="1" applyBorder="1" applyAlignment="1">
      <alignment wrapText="1"/>
    </xf>
    <xf numFmtId="0" fontId="38" fillId="0" borderId="2" xfId="0" applyFont="1" applyBorder="1" applyAlignment="1">
      <alignment vertical="center"/>
    </xf>
    <xf numFmtId="0" fontId="52" fillId="0" borderId="2" xfId="0" applyFont="1" applyBorder="1" applyAlignment="1">
      <alignment vertical="center"/>
    </xf>
    <xf numFmtId="0" fontId="43" fillId="0" borderId="2" xfId="0" applyFont="1" applyBorder="1" applyAlignment="1">
      <alignment wrapText="1"/>
    </xf>
    <xf numFmtId="0" fontId="36" fillId="0" borderId="2" xfId="0" applyFont="1" applyBorder="1"/>
    <xf numFmtId="0" fontId="56" fillId="0" borderId="2" xfId="0" applyFont="1" applyBorder="1" applyAlignment="1">
      <alignment horizontal="left" vertical="top"/>
    </xf>
    <xf numFmtId="0" fontId="48" fillId="0" borderId="6" xfId="0" applyFont="1" applyBorder="1" applyAlignment="1">
      <alignment horizontal="right" vertical="top"/>
    </xf>
    <xf numFmtId="0" fontId="52" fillId="0" borderId="2" xfId="0" applyFont="1" applyBorder="1" applyAlignment="1">
      <alignment horizontal="right" vertical="top"/>
    </xf>
    <xf numFmtId="14" fontId="38" fillId="0" borderId="4" xfId="0" applyNumberFormat="1" applyFont="1" applyBorder="1"/>
    <xf numFmtId="0" fontId="52" fillId="0" borderId="0" xfId="0" applyFont="1" applyAlignment="1">
      <alignment horizontal="right"/>
    </xf>
    <xf numFmtId="0" fontId="36" fillId="0" borderId="16" xfId="0" applyFont="1" applyBorder="1" applyAlignment="1">
      <alignment horizontal="left" vertical="top"/>
    </xf>
    <xf numFmtId="0" fontId="59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vertical="top"/>
    </xf>
    <xf numFmtId="0" fontId="60" fillId="0" borderId="16" xfId="0" applyFont="1" applyBorder="1" applyAlignment="1">
      <alignment horizontal="left" vertical="top"/>
    </xf>
    <xf numFmtId="0" fontId="66" fillId="0" borderId="2" xfId="0" applyFont="1" applyBorder="1" applyAlignment="1">
      <alignment wrapText="1"/>
    </xf>
    <xf numFmtId="0" fontId="62" fillId="0" borderId="2" xfId="0" applyFont="1" applyBorder="1"/>
    <xf numFmtId="0" fontId="67" fillId="0" borderId="2" xfId="0" applyFont="1" applyBorder="1"/>
    <xf numFmtId="0" fontId="39" fillId="38" borderId="0" xfId="0" applyFont="1" applyFill="1"/>
    <xf numFmtId="0" fontId="38" fillId="38" borderId="0" xfId="0" applyFont="1" applyFill="1"/>
    <xf numFmtId="0" fontId="39" fillId="0" borderId="2" xfId="0" applyFont="1" applyBorder="1" applyAlignment="1">
      <alignment vertical="center" wrapText="1"/>
    </xf>
    <xf numFmtId="0" fontId="39" fillId="0" borderId="2" xfId="0" applyFont="1" applyBorder="1" applyAlignment="1">
      <alignment vertical="center"/>
    </xf>
    <xf numFmtId="0" fontId="56" fillId="0" borderId="2" xfId="0" applyFont="1" applyBorder="1" applyAlignment="1">
      <alignment vertical="center"/>
    </xf>
    <xf numFmtId="0" fontId="37" fillId="0" borderId="2" xfId="0" applyFont="1" applyBorder="1" applyAlignment="1">
      <alignment vertical="center" wrapText="1"/>
    </xf>
    <xf numFmtId="0" fontId="39" fillId="0" borderId="16" xfId="0" applyFont="1" applyBorder="1" applyAlignment="1">
      <alignment wrapText="1"/>
    </xf>
    <xf numFmtId="0" fontId="38" fillId="0" borderId="16" xfId="0" applyFont="1" applyBorder="1" applyAlignment="1">
      <alignment wrapText="1"/>
    </xf>
    <xf numFmtId="0" fontId="52" fillId="0" borderId="16" xfId="0" applyFont="1" applyBorder="1" applyAlignment="1">
      <alignment wrapText="1"/>
    </xf>
    <xf numFmtId="0" fontId="52" fillId="0" borderId="16" xfId="0" applyFont="1" applyBorder="1"/>
    <xf numFmtId="0" fontId="52" fillId="0" borderId="16" xfId="0" applyFont="1" applyBorder="1" applyAlignment="1">
      <alignment vertical="center"/>
    </xf>
    <xf numFmtId="0" fontId="54" fillId="39" borderId="2" xfId="0" applyFont="1" applyFill="1" applyBorder="1" applyAlignment="1">
      <alignment vertical="center"/>
    </xf>
    <xf numFmtId="0" fontId="38" fillId="0" borderId="0" xfId="0" applyFont="1" applyAlignment="1">
      <alignment horizontal="right"/>
    </xf>
    <xf numFmtId="0" fontId="52" fillId="0" borderId="0" xfId="0" applyFont="1"/>
    <xf numFmtId="14" fontId="54" fillId="35" borderId="0" xfId="0" applyNumberFormat="1" applyFont="1" applyFill="1"/>
    <xf numFmtId="0" fontId="68" fillId="39" borderId="2" xfId="0" applyFont="1" applyFill="1" applyBorder="1"/>
    <xf numFmtId="0" fontId="37" fillId="0" borderId="2" xfId="0" applyFont="1" applyBorder="1"/>
    <xf numFmtId="0" fontId="43" fillId="0" borderId="4" xfId="0" applyFont="1" applyBorder="1"/>
    <xf numFmtId="0" fontId="62" fillId="0" borderId="2" xfId="0" applyFont="1" applyBorder="1" applyAlignment="1">
      <alignment vertical="center"/>
    </xf>
    <xf numFmtId="0" fontId="58" fillId="0" borderId="2" xfId="0" applyFont="1" applyBorder="1" applyAlignment="1">
      <alignment wrapText="1"/>
    </xf>
    <xf numFmtId="0" fontId="40" fillId="0" borderId="2" xfId="0" applyFont="1" applyBorder="1"/>
    <xf numFmtId="0" fontId="39" fillId="0" borderId="2" xfId="0" applyFont="1" applyBorder="1"/>
    <xf numFmtId="0" fontId="70" fillId="0" borderId="2" xfId="0" applyFont="1" applyBorder="1" applyAlignment="1">
      <alignment wrapText="1"/>
    </xf>
    <xf numFmtId="0" fontId="38" fillId="0" borderId="2" xfId="0" applyFont="1" applyBorder="1"/>
    <xf numFmtId="0" fontId="54" fillId="39" borderId="2" xfId="0" applyFont="1" applyFill="1" applyBorder="1"/>
    <xf numFmtId="0" fontId="53" fillId="0" borderId="2" xfId="0" applyFont="1" applyBorder="1"/>
    <xf numFmtId="0" fontId="52" fillId="0" borderId="6" xfId="0" applyFont="1" applyBorder="1" applyAlignment="1">
      <alignment horizontal="right" vertical="top"/>
    </xf>
    <xf numFmtId="0" fontId="71" fillId="0" borderId="0" xfId="0" applyFont="1" applyAlignment="1">
      <alignment vertical="center" wrapText="1"/>
    </xf>
    <xf numFmtId="0" fontId="43" fillId="0" borderId="2" xfId="0" applyFont="1" applyBorder="1" applyAlignment="1">
      <alignment horizontal="center" wrapText="1"/>
    </xf>
    <xf numFmtId="0" fontId="54" fillId="36" borderId="0" xfId="0" applyFont="1" applyFill="1" applyAlignment="1">
      <alignment horizontal="center" vertical="center"/>
    </xf>
    <xf numFmtId="0" fontId="62" fillId="0" borderId="2" xfId="0" applyFont="1" applyBorder="1" applyAlignment="1">
      <alignment horizontal="left" vertical="center" wrapText="1"/>
    </xf>
    <xf numFmtId="0" fontId="56" fillId="0" borderId="2" xfId="0" applyFont="1" applyBorder="1"/>
    <xf numFmtId="0" fontId="63" fillId="0" borderId="2" xfId="0" applyFont="1" applyBorder="1" applyAlignment="1">
      <alignment vertical="center"/>
    </xf>
    <xf numFmtId="0" fontId="52" fillId="0" borderId="16" xfId="0" applyFont="1" applyBorder="1" applyAlignment="1">
      <alignment horizontal="right" vertical="center"/>
    </xf>
    <xf numFmtId="0" fontId="52" fillId="0" borderId="16" xfId="0" applyFont="1" applyBorder="1" applyAlignment="1">
      <alignment horizontal="right" wrapText="1"/>
    </xf>
    <xf numFmtId="0" fontId="54" fillId="36" borderId="22" xfId="0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36" fillId="0" borderId="23" xfId="0" applyFont="1" applyBorder="1"/>
    <xf numFmtId="0" fontId="40" fillId="0" borderId="2" xfId="0" applyFont="1" applyBorder="1" applyAlignment="1">
      <alignment vertical="center"/>
    </xf>
    <xf numFmtId="0" fontId="52" fillId="0" borderId="2" xfId="0" applyFont="1" applyBorder="1" applyAlignment="1">
      <alignment horizontal="center" vertical="center"/>
    </xf>
    <xf numFmtId="0" fontId="37" fillId="0" borderId="16" xfId="0" applyFont="1" applyBorder="1" applyAlignment="1">
      <alignment wrapText="1"/>
    </xf>
    <xf numFmtId="0" fontId="69" fillId="0" borderId="2" xfId="0" applyFont="1" applyBorder="1" applyAlignment="1">
      <alignment horizontal="center" vertical="center"/>
    </xf>
    <xf numFmtId="0" fontId="54" fillId="40" borderId="2" xfId="0" applyFont="1" applyFill="1" applyBorder="1" applyAlignment="1">
      <alignment horizontal="right" wrapText="1"/>
    </xf>
    <xf numFmtId="0" fontId="48" fillId="0" borderId="2" xfId="0" applyFont="1" applyBorder="1" applyAlignment="1">
      <alignment horizontal="right" wrapText="1"/>
    </xf>
    <xf numFmtId="0" fontId="54" fillId="40" borderId="16" xfId="0" applyFont="1" applyFill="1" applyBorder="1" applyAlignment="1">
      <alignment horizontal="right" wrapText="1"/>
    </xf>
    <xf numFmtId="0" fontId="48" fillId="0" borderId="2" xfId="0" applyFont="1" applyBorder="1" applyAlignment="1">
      <alignment horizontal="center" vertical="center"/>
    </xf>
    <xf numFmtId="0" fontId="37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69" fillId="0" borderId="16" xfId="0" applyFont="1" applyBorder="1" applyAlignment="1">
      <alignment horizontal="center" vertical="center"/>
    </xf>
    <xf numFmtId="0" fontId="69" fillId="0" borderId="16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3" fillId="0" borderId="0" xfId="0" applyFont="1" applyAlignment="1">
      <alignment wrapText="1"/>
    </xf>
    <xf numFmtId="0" fontId="68" fillId="40" borderId="2" xfId="0" applyFont="1" applyFill="1" applyBorder="1"/>
    <xf numFmtId="0" fontId="70" fillId="0" borderId="2" xfId="0" applyFont="1" applyBorder="1"/>
    <xf numFmtId="0" fontId="0" fillId="0" borderId="2" xfId="0" applyBorder="1"/>
    <xf numFmtId="0" fontId="39" fillId="0" borderId="20" xfId="0" applyFont="1" applyBorder="1" applyAlignment="1">
      <alignment vertical="center"/>
    </xf>
    <xf numFmtId="0" fontId="40" fillId="0" borderId="24" xfId="0" applyFont="1" applyBorder="1" applyAlignment="1">
      <alignment vertical="center"/>
    </xf>
    <xf numFmtId="0" fontId="36" fillId="0" borderId="24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40" fillId="0" borderId="5" xfId="0" applyFont="1" applyBorder="1" applyAlignment="1">
      <alignment horizontal="center" vertical="center"/>
    </xf>
    <xf numFmtId="0" fontId="38" fillId="0" borderId="23" xfId="0" applyFont="1" applyBorder="1"/>
    <xf numFmtId="14" fontId="38" fillId="0" borderId="23" xfId="0" applyNumberFormat="1" applyFont="1" applyBorder="1"/>
    <xf numFmtId="0" fontId="43" fillId="0" borderId="0" xfId="0" applyFont="1" applyAlignment="1">
      <alignment horizontal="center" wrapText="1"/>
    </xf>
    <xf numFmtId="0" fontId="68" fillId="46" borderId="2" xfId="0" applyFont="1" applyFill="1" applyBorder="1" applyAlignment="1">
      <alignment horizontal="center" vertical="center" wrapText="1"/>
    </xf>
    <xf numFmtId="0" fontId="66" fillId="0" borderId="2" xfId="0" applyFont="1" applyBorder="1" applyAlignment="1">
      <alignment horizontal="left" vertical="center" wrapText="1"/>
    </xf>
    <xf numFmtId="14" fontId="36" fillId="0" borderId="23" xfId="0" applyNumberFormat="1" applyFont="1" applyBorder="1"/>
    <xf numFmtId="0" fontId="63" fillId="0" borderId="2" xfId="0" applyFont="1" applyBorder="1" applyAlignment="1">
      <alignment horizontal="left" vertical="center" wrapText="1"/>
    </xf>
    <xf numFmtId="16" fontId="40" fillId="41" borderId="2" xfId="0" applyNumberFormat="1" applyFont="1" applyFill="1" applyBorder="1" applyAlignment="1">
      <alignment horizontal="center" vertical="center"/>
    </xf>
    <xf numFmtId="0" fontId="37" fillId="0" borderId="2" xfId="0" applyFont="1" applyBorder="1" applyAlignment="1">
      <alignment vertical="center"/>
    </xf>
    <xf numFmtId="0" fontId="36" fillId="38" borderId="23" xfId="0" applyFont="1" applyFill="1" applyBorder="1"/>
    <xf numFmtId="0" fontId="36" fillId="36" borderId="2" xfId="0" applyFont="1" applyFill="1" applyBorder="1" applyAlignment="1">
      <alignment vertical="center"/>
    </xf>
    <xf numFmtId="0" fontId="36" fillId="36" borderId="2" xfId="0" applyFont="1" applyFill="1" applyBorder="1" applyAlignment="1">
      <alignment horizontal="center" vertical="center" wrapText="1"/>
    </xf>
    <xf numFmtId="0" fontId="68" fillId="36" borderId="2" xfId="0" applyFont="1" applyFill="1" applyBorder="1" applyAlignment="1">
      <alignment horizontal="center" vertical="center" wrapText="1"/>
    </xf>
    <xf numFmtId="0" fontId="67" fillId="36" borderId="2" xfId="0" applyFont="1" applyFill="1" applyBorder="1" applyAlignment="1">
      <alignment horizontal="center" vertical="center" wrapText="1"/>
    </xf>
    <xf numFmtId="0" fontId="64" fillId="0" borderId="2" xfId="0" applyFont="1" applyBorder="1" applyAlignment="1">
      <alignment vertical="center" wrapText="1"/>
    </xf>
    <xf numFmtId="0" fontId="64" fillId="0" borderId="2" xfId="0" applyFont="1" applyBorder="1" applyAlignment="1">
      <alignment vertical="center"/>
    </xf>
    <xf numFmtId="0" fontId="63" fillId="38" borderId="2" xfId="0" applyFont="1" applyFill="1" applyBorder="1" applyAlignment="1">
      <alignment wrapText="1"/>
    </xf>
    <xf numFmtId="16" fontId="47" fillId="35" borderId="2" xfId="0" applyNumberFormat="1" applyFont="1" applyFill="1" applyBorder="1" applyAlignment="1">
      <alignment horizontal="center" vertical="center" wrapText="1"/>
    </xf>
    <xf numFmtId="0" fontId="58" fillId="0" borderId="2" xfId="0" applyFont="1" applyBorder="1" applyAlignment="1">
      <alignment horizontal="center" wrapText="1"/>
    </xf>
    <xf numFmtId="0" fontId="36" fillId="0" borderId="2" xfId="0" applyFont="1" applyBorder="1" applyAlignment="1">
      <alignment horizontal="right" vertical="center"/>
    </xf>
    <xf numFmtId="164" fontId="40" fillId="0" borderId="2" xfId="0" applyNumberFormat="1" applyFont="1" applyBorder="1" applyAlignment="1" applyProtection="1">
      <alignment horizontal="centerContinuous" vertical="center"/>
      <protection hidden="1"/>
    </xf>
    <xf numFmtId="164" fontId="52" fillId="0" borderId="2" xfId="0" applyNumberFormat="1" applyFont="1" applyBorder="1" applyAlignment="1" applyProtection="1">
      <alignment horizontal="centerContinuous" vertical="center"/>
      <protection hidden="1"/>
    </xf>
    <xf numFmtId="164" fontId="53" fillId="0" borderId="2" xfId="0" applyNumberFormat="1" applyFont="1" applyBorder="1" applyAlignment="1" applyProtection="1">
      <alignment horizontal="centerContinuous" vertical="center"/>
      <protection hidden="1"/>
    </xf>
    <xf numFmtId="0" fontId="52" fillId="0" borderId="2" xfId="0" applyFont="1" applyBorder="1" applyAlignment="1">
      <alignment horizontal="center" wrapText="1"/>
    </xf>
    <xf numFmtId="0" fontId="67" fillId="36" borderId="2" xfId="0" applyFont="1" applyFill="1" applyBorder="1" applyAlignment="1">
      <alignment vertical="center" wrapText="1"/>
    </xf>
    <xf numFmtId="0" fontId="58" fillId="0" borderId="2" xfId="0" applyFont="1" applyBorder="1" applyAlignment="1">
      <alignment vertical="center"/>
    </xf>
    <xf numFmtId="0" fontId="55" fillId="0" borderId="2" xfId="0" applyFont="1" applyBorder="1" applyAlignment="1">
      <alignment horizontal="right" vertical="center"/>
    </xf>
    <xf numFmtId="0" fontId="41" fillId="0" borderId="2" xfId="0" applyFont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vertical="top"/>
    </xf>
    <xf numFmtId="0" fontId="58" fillId="0" borderId="2" xfId="0" applyFont="1" applyBorder="1" applyAlignment="1">
      <alignment vertical="top"/>
    </xf>
    <xf numFmtId="0" fontId="42" fillId="0" borderId="2" xfId="0" applyFont="1" applyBorder="1" applyAlignment="1">
      <alignment vertical="top"/>
    </xf>
    <xf numFmtId="0" fontId="55" fillId="0" borderId="2" xfId="0" applyFont="1" applyBorder="1" applyAlignment="1">
      <alignment horizontal="right" vertical="top"/>
    </xf>
    <xf numFmtId="0" fontId="36" fillId="38" borderId="2" xfId="0" applyFont="1" applyFill="1" applyBorder="1" applyAlignment="1">
      <alignment vertical="top"/>
    </xf>
    <xf numFmtId="0" fontId="58" fillId="38" borderId="2" xfId="0" applyFont="1" applyFill="1" applyBorder="1" applyAlignment="1">
      <alignment vertical="top"/>
    </xf>
    <xf numFmtId="0" fontId="42" fillId="38" borderId="2" xfId="0" applyFont="1" applyFill="1" applyBorder="1" applyAlignment="1">
      <alignment vertical="top"/>
    </xf>
    <xf numFmtId="0" fontId="57" fillId="38" borderId="2" xfId="0" applyFont="1" applyFill="1" applyBorder="1" applyAlignment="1">
      <alignment horizontal="right" vertical="top"/>
    </xf>
    <xf numFmtId="0" fontId="41" fillId="38" borderId="2" xfId="0" applyFont="1" applyFill="1" applyBorder="1" applyAlignment="1">
      <alignment vertical="center"/>
    </xf>
    <xf numFmtId="0" fontId="38" fillId="38" borderId="2" xfId="0" applyFont="1" applyFill="1" applyBorder="1" applyAlignment="1">
      <alignment vertical="center"/>
    </xf>
    <xf numFmtId="0" fontId="39" fillId="38" borderId="2" xfId="0" applyFont="1" applyFill="1" applyBorder="1" applyAlignment="1">
      <alignment vertical="center"/>
    </xf>
    <xf numFmtId="0" fontId="19" fillId="0" borderId="2" xfId="0" applyFont="1" applyBorder="1" applyAlignment="1">
      <alignment wrapText="1"/>
    </xf>
    <xf numFmtId="0" fontId="40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75" fillId="0" borderId="2" xfId="0" applyFont="1" applyBorder="1" applyAlignment="1">
      <alignment vertical="center"/>
    </xf>
    <xf numFmtId="0" fontId="75" fillId="0" borderId="2" xfId="0" applyFont="1" applyBorder="1" applyAlignment="1">
      <alignment horizontal="center" vertical="center"/>
    </xf>
    <xf numFmtId="0" fontId="69" fillId="0" borderId="5" xfId="0" applyFont="1" applyBorder="1" applyAlignment="1">
      <alignment horizontal="center" vertical="center"/>
    </xf>
    <xf numFmtId="0" fontId="53" fillId="0" borderId="28" xfId="0" applyFont="1" applyBorder="1" applyAlignment="1">
      <alignment horizontal="center" vertical="center"/>
    </xf>
    <xf numFmtId="16" fontId="72" fillId="45" borderId="2" xfId="0" applyNumberFormat="1" applyFont="1" applyFill="1" applyBorder="1"/>
    <xf numFmtId="0" fontId="37" fillId="44" borderId="2" xfId="0" applyFont="1" applyFill="1" applyBorder="1" applyAlignment="1">
      <alignment wrapText="1"/>
    </xf>
    <xf numFmtId="0" fontId="39" fillId="45" borderId="2" xfId="0" applyFont="1" applyFill="1" applyBorder="1" applyAlignment="1">
      <alignment horizontal="right"/>
    </xf>
    <xf numFmtId="16" fontId="80" fillId="45" borderId="2" xfId="0" applyNumberFormat="1" applyFont="1" applyFill="1" applyBorder="1" applyAlignment="1">
      <alignment horizontal="center" vertical="center"/>
    </xf>
    <xf numFmtId="0" fontId="36" fillId="45" borderId="2" xfId="0" applyFont="1" applyFill="1" applyBorder="1"/>
    <xf numFmtId="16" fontId="72" fillId="45" borderId="2" xfId="0" applyNumberFormat="1" applyFont="1" applyFill="1" applyBorder="1" applyAlignment="1">
      <alignment horizontal="right"/>
    </xf>
    <xf numFmtId="16" fontId="36" fillId="45" borderId="2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right" vertical="top"/>
    </xf>
    <xf numFmtId="16" fontId="47" fillId="35" borderId="0" xfId="0" applyNumberFormat="1" applyFont="1" applyFill="1" applyAlignment="1">
      <alignment horizontal="center" vertical="center" wrapText="1"/>
    </xf>
    <xf numFmtId="0" fontId="74" fillId="44" borderId="2" xfId="0" applyFont="1" applyFill="1" applyBorder="1" applyAlignment="1">
      <alignment horizontal="right" vertical="center"/>
    </xf>
    <xf numFmtId="0" fontId="40" fillId="44" borderId="2" xfId="0" applyFont="1" applyFill="1" applyBorder="1" applyAlignment="1">
      <alignment vertical="center"/>
    </xf>
    <xf numFmtId="0" fontId="54" fillId="39" borderId="20" xfId="0" applyFont="1" applyFill="1" applyBorder="1" applyAlignment="1">
      <alignment vertical="center"/>
    </xf>
    <xf numFmtId="0" fontId="52" fillId="0" borderId="20" xfId="0" applyFont="1" applyBorder="1" applyAlignment="1">
      <alignment vertical="center"/>
    </xf>
    <xf numFmtId="0" fontId="52" fillId="0" borderId="20" xfId="0" applyFont="1" applyBorder="1" applyAlignment="1">
      <alignment horizontal="right" vertical="center" wrapText="1"/>
    </xf>
    <xf numFmtId="0" fontId="74" fillId="0" borderId="2" xfId="0" applyFont="1" applyBorder="1" applyAlignment="1">
      <alignment horizontal="center" vertical="center"/>
    </xf>
    <xf numFmtId="0" fontId="69" fillId="44" borderId="2" xfId="0" applyFont="1" applyFill="1" applyBorder="1" applyAlignment="1">
      <alignment horizontal="center" vertical="center"/>
    </xf>
    <xf numFmtId="0" fontId="69" fillId="45" borderId="2" xfId="0" applyFont="1" applyFill="1" applyBorder="1" applyAlignment="1">
      <alignment horizontal="center" vertical="center"/>
    </xf>
    <xf numFmtId="0" fontId="74" fillId="45" borderId="2" xfId="0" applyFont="1" applyFill="1" applyBorder="1" applyAlignment="1">
      <alignment horizontal="right" vertical="center"/>
    </xf>
    <xf numFmtId="0" fontId="74" fillId="45" borderId="2" xfId="0" applyFont="1" applyFill="1" applyBorder="1" applyAlignment="1">
      <alignment vertical="center"/>
    </xf>
    <xf numFmtId="0" fontId="53" fillId="45" borderId="2" xfId="0" applyFont="1" applyFill="1" applyBorder="1" applyAlignment="1">
      <alignment horizontal="right"/>
    </xf>
    <xf numFmtId="0" fontId="54" fillId="40" borderId="20" xfId="0" applyFont="1" applyFill="1" applyBorder="1" applyAlignment="1">
      <alignment horizontal="right" wrapText="1"/>
    </xf>
    <xf numFmtId="0" fontId="48" fillId="0" borderId="20" xfId="0" applyFont="1" applyBorder="1" applyAlignment="1">
      <alignment horizontal="right" wrapText="1"/>
    </xf>
    <xf numFmtId="0" fontId="52" fillId="44" borderId="2" xfId="0" applyFont="1" applyFill="1" applyBorder="1" applyAlignment="1">
      <alignment horizontal="center" vertical="center"/>
    </xf>
    <xf numFmtId="0" fontId="54" fillId="45" borderId="2" xfId="0" applyFont="1" applyFill="1" applyBorder="1" applyAlignment="1">
      <alignment horizontal="center" vertical="center"/>
    </xf>
    <xf numFmtId="0" fontId="48" fillId="45" borderId="2" xfId="0" applyFont="1" applyFill="1" applyBorder="1" applyAlignment="1">
      <alignment horizontal="center" vertical="center"/>
    </xf>
    <xf numFmtId="0" fontId="36" fillId="0" borderId="20" xfId="0" applyFont="1" applyBorder="1" applyAlignment="1">
      <alignment horizontal="left"/>
    </xf>
    <xf numFmtId="0" fontId="54" fillId="44" borderId="2" xfId="0" applyFont="1" applyFill="1" applyBorder="1" applyAlignment="1">
      <alignment horizontal="right" vertical="center"/>
    </xf>
    <xf numFmtId="0" fontId="48" fillId="0" borderId="2" xfId="0" applyFont="1" applyBorder="1" applyAlignment="1">
      <alignment horizontal="center" vertical="center" wrapText="1"/>
    </xf>
    <xf numFmtId="0" fontId="69" fillId="0" borderId="2" xfId="0" applyFont="1" applyBorder="1" applyAlignment="1">
      <alignment horizontal="center" vertical="center" wrapText="1"/>
    </xf>
    <xf numFmtId="0" fontId="54" fillId="44" borderId="2" xfId="0" applyFont="1" applyFill="1" applyBorder="1" applyAlignment="1">
      <alignment horizontal="center" vertical="center"/>
    </xf>
    <xf numFmtId="0" fontId="69" fillId="37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34" fillId="45" borderId="2" xfId="0" applyFont="1" applyFill="1" applyBorder="1" applyAlignment="1">
      <alignment horizontal="center" vertical="center"/>
    </xf>
    <xf numFmtId="0" fontId="52" fillId="0" borderId="2" xfId="0" applyFont="1" applyBorder="1" applyAlignment="1">
      <alignment wrapText="1"/>
    </xf>
    <xf numFmtId="0" fontId="48" fillId="0" borderId="16" xfId="0" applyFont="1" applyBorder="1" applyAlignment="1">
      <alignment wrapText="1"/>
    </xf>
    <xf numFmtId="0" fontId="81" fillId="0" borderId="2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82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left" vertical="center" wrapText="1"/>
    </xf>
    <xf numFmtId="0" fontId="83" fillId="0" borderId="2" xfId="0" applyFont="1" applyBorder="1" applyAlignment="1">
      <alignment vertical="center" wrapText="1"/>
    </xf>
    <xf numFmtId="0" fontId="56" fillId="0" borderId="2" xfId="0" applyFont="1" applyBorder="1" applyAlignment="1">
      <alignment vertical="center" wrapText="1"/>
    </xf>
    <xf numFmtId="0" fontId="84" fillId="0" borderId="2" xfId="0" applyFont="1" applyBorder="1" applyAlignment="1">
      <alignment vertical="center" wrapText="1"/>
    </xf>
    <xf numFmtId="0" fontId="54" fillId="39" borderId="16" xfId="0" applyFont="1" applyFill="1" applyBorder="1" applyAlignment="1">
      <alignment horizontal="right" wrapText="1"/>
    </xf>
    <xf numFmtId="0" fontId="37" fillId="0" borderId="16" xfId="0" applyFont="1" applyBorder="1" applyAlignment="1">
      <alignment vertical="center" wrapText="1"/>
    </xf>
    <xf numFmtId="0" fontId="38" fillId="0" borderId="16" xfId="0" applyFont="1" applyBorder="1" applyAlignment="1">
      <alignment vertical="center" wrapText="1"/>
    </xf>
    <xf numFmtId="0" fontId="39" fillId="0" borderId="16" xfId="0" applyFont="1" applyBorder="1" applyAlignment="1">
      <alignment vertical="center" wrapText="1"/>
    </xf>
    <xf numFmtId="0" fontId="73" fillId="0" borderId="16" xfId="0" applyFont="1" applyBorder="1" applyAlignment="1">
      <alignment horizontal="center" vertical="center"/>
    </xf>
    <xf numFmtId="0" fontId="37" fillId="0" borderId="16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73" fillId="0" borderId="16" xfId="0" applyFont="1" applyBorder="1" applyAlignment="1">
      <alignment horizontal="center" vertical="center" wrapText="1"/>
    </xf>
    <xf numFmtId="0" fontId="36" fillId="44" borderId="16" xfId="0" applyFont="1" applyFill="1" applyBorder="1" applyAlignment="1">
      <alignment horizontal="center"/>
    </xf>
    <xf numFmtId="0" fontId="53" fillId="0" borderId="16" xfId="0" applyFont="1" applyBorder="1" applyAlignment="1">
      <alignment horizontal="center" vertical="center" wrapText="1"/>
    </xf>
    <xf numFmtId="0" fontId="52" fillId="44" borderId="16" xfId="0" applyFont="1" applyFill="1" applyBorder="1" applyAlignment="1">
      <alignment horizontal="center" vertical="center"/>
    </xf>
    <xf numFmtId="0" fontId="36" fillId="44" borderId="16" xfId="0" applyFont="1" applyFill="1" applyBorder="1"/>
    <xf numFmtId="0" fontId="39" fillId="37" borderId="16" xfId="0" applyFont="1" applyFill="1" applyBorder="1" applyAlignment="1">
      <alignment horizontal="left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37" fillId="0" borderId="16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56" fillId="0" borderId="16" xfId="0" applyFont="1" applyBorder="1" applyAlignment="1">
      <alignment horizontal="left" vertical="center" wrapText="1"/>
    </xf>
    <xf numFmtId="0" fontId="48" fillId="45" borderId="16" xfId="0" applyFont="1" applyFill="1" applyBorder="1" applyAlignment="1">
      <alignment horizontal="center" vertical="center"/>
    </xf>
    <xf numFmtId="0" fontId="36" fillId="45" borderId="16" xfId="0" applyFont="1" applyFill="1" applyBorder="1"/>
    <xf numFmtId="16" fontId="47" fillId="35" borderId="2" xfId="0" applyNumberFormat="1" applyFont="1" applyFill="1" applyBorder="1" applyAlignment="1">
      <alignment horizontal="center" vertical="center"/>
    </xf>
    <xf numFmtId="16" fontId="80" fillId="45" borderId="2" xfId="0" applyNumberFormat="1" applyFont="1" applyFill="1" applyBorder="1" applyAlignment="1">
      <alignment horizontal="center" vertical="center" wrapText="1"/>
    </xf>
    <xf numFmtId="16" fontId="43" fillId="45" borderId="2" xfId="0" applyNumberFormat="1" applyFont="1" applyFill="1" applyBorder="1" applyAlignment="1">
      <alignment horizontal="center" vertical="center"/>
    </xf>
    <xf numFmtId="16" fontId="72" fillId="45" borderId="2" xfId="0" applyNumberFormat="1" applyFont="1" applyFill="1" applyBorder="1" applyAlignment="1">
      <alignment vertical="center"/>
    </xf>
    <xf numFmtId="16" fontId="36" fillId="45" borderId="2" xfId="0" applyNumberFormat="1" applyFont="1" applyFill="1" applyBorder="1" applyAlignment="1">
      <alignment vertical="center"/>
    </xf>
    <xf numFmtId="0" fontId="56" fillId="0" borderId="2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6" fillId="44" borderId="2" xfId="0" applyFont="1" applyFill="1" applyBorder="1" applyAlignment="1">
      <alignment horizontal="center"/>
    </xf>
    <xf numFmtId="0" fontId="36" fillId="44" borderId="2" xfId="0" applyFont="1" applyFill="1" applyBorder="1"/>
    <xf numFmtId="0" fontId="39" fillId="37" borderId="2" xfId="0" applyFont="1" applyFill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/>
    </xf>
    <xf numFmtId="0" fontId="39" fillId="0" borderId="23" xfId="0" applyFont="1" applyBorder="1"/>
    <xf numFmtId="0" fontId="36" fillId="0" borderId="2" xfId="0" applyFont="1" applyBorder="1" applyAlignment="1">
      <alignment wrapText="1"/>
    </xf>
    <xf numFmtId="0" fontId="39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6" fillId="0" borderId="2" xfId="0" applyFont="1" applyBorder="1" applyAlignment="1">
      <alignment horizontal="right" vertical="center"/>
    </xf>
    <xf numFmtId="0" fontId="46" fillId="0" borderId="2" xfId="0" applyFont="1" applyBorder="1" applyAlignment="1">
      <alignment vertical="center"/>
    </xf>
    <xf numFmtId="0" fontId="49" fillId="0" borderId="2" xfId="0" applyFont="1" applyBorder="1" applyAlignment="1">
      <alignment vertical="center"/>
    </xf>
    <xf numFmtId="0" fontId="50" fillId="0" borderId="2" xfId="0" applyFont="1" applyBorder="1" applyAlignment="1">
      <alignment vertical="center"/>
    </xf>
    <xf numFmtId="0" fontId="59" fillId="0" borderId="2" xfId="0" applyFont="1" applyBorder="1" applyAlignment="1">
      <alignment horizontal="left" vertical="center"/>
    </xf>
    <xf numFmtId="0" fontId="43" fillId="38" borderId="2" xfId="0" applyFont="1" applyFill="1" applyBorder="1" applyAlignment="1">
      <alignment wrapText="1"/>
    </xf>
    <xf numFmtId="0" fontId="60" fillId="0" borderId="2" xfId="0" applyFont="1" applyBorder="1" applyAlignment="1">
      <alignment horizontal="left" vertical="center"/>
    </xf>
    <xf numFmtId="0" fontId="54" fillId="40" borderId="2" xfId="0" applyFont="1" applyFill="1" applyBorder="1" applyAlignment="1">
      <alignment vertical="center"/>
    </xf>
    <xf numFmtId="0" fontId="48" fillId="0" borderId="2" xfId="0" applyFont="1" applyBorder="1" applyAlignment="1">
      <alignment vertical="center"/>
    </xf>
    <xf numFmtId="0" fontId="41" fillId="0" borderId="2" xfId="0" applyFont="1" applyBorder="1" applyAlignment="1">
      <alignment horizontal="right" vertical="center"/>
    </xf>
    <xf numFmtId="0" fontId="53" fillId="0" borderId="25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38" fillId="0" borderId="17" xfId="0" applyFont="1" applyBorder="1" applyAlignment="1">
      <alignment horizontal="left" vertical="center"/>
    </xf>
    <xf numFmtId="0" fontId="38" fillId="0" borderId="18" xfId="0" applyFont="1" applyBorder="1" applyAlignment="1">
      <alignment horizontal="left" vertical="center"/>
    </xf>
    <xf numFmtId="0" fontId="38" fillId="0" borderId="19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/>
    </xf>
    <xf numFmtId="0" fontId="36" fillId="38" borderId="21" xfId="0" applyFont="1" applyFill="1" applyBorder="1" applyAlignment="1">
      <alignment horizontal="center"/>
    </xf>
    <xf numFmtId="0" fontId="36" fillId="38" borderId="0" xfId="0" applyFont="1" applyFill="1" applyAlignment="1">
      <alignment horizontal="center"/>
    </xf>
    <xf numFmtId="0" fontId="54" fillId="36" borderId="22" xfId="0" applyFont="1" applyFill="1" applyBorder="1" applyAlignment="1">
      <alignment horizontal="center"/>
    </xf>
    <xf numFmtId="0" fontId="54" fillId="36" borderId="0" xfId="0" applyFont="1" applyFill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0" fontId="54" fillId="35" borderId="2" xfId="0" applyFont="1" applyFill="1" applyBorder="1" applyAlignment="1">
      <alignment horizontal="right" vertical="top"/>
    </xf>
    <xf numFmtId="0" fontId="57" fillId="0" borderId="2" xfId="0" applyFont="1" applyBorder="1" applyAlignment="1">
      <alignment horizontal="right" vertical="top"/>
    </xf>
    <xf numFmtId="0" fontId="36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58" fillId="0" borderId="2" xfId="0" applyFont="1" applyBorder="1" applyAlignment="1">
      <alignment horizontal="left" vertical="top"/>
    </xf>
    <xf numFmtId="0" fontId="42" fillId="0" borderId="2" xfId="0" applyFont="1" applyBorder="1" applyAlignment="1">
      <alignment horizontal="left" vertical="top"/>
    </xf>
    <xf numFmtId="0" fontId="0" fillId="0" borderId="2" xfId="0" applyBorder="1" applyAlignment="1">
      <alignment horizontal="right" vertical="top"/>
    </xf>
    <xf numFmtId="0" fontId="57" fillId="0" borderId="6" xfId="0" applyFont="1" applyBorder="1" applyAlignment="1">
      <alignment horizontal="right" vertical="top"/>
    </xf>
    <xf numFmtId="0" fontId="57" fillId="0" borderId="5" xfId="0" applyFont="1" applyBorder="1" applyAlignment="1">
      <alignment horizontal="right" vertical="top"/>
    </xf>
    <xf numFmtId="0" fontId="36" fillId="0" borderId="6" xfId="0" applyFont="1" applyBorder="1" applyAlignment="1">
      <alignment horizontal="left" vertical="top"/>
    </xf>
    <xf numFmtId="0" fontId="36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8" fillId="0" borderId="6" xfId="0" applyFont="1" applyBorder="1" applyAlignment="1">
      <alignment horizontal="left" vertical="top"/>
    </xf>
    <xf numFmtId="0" fontId="58" fillId="0" borderId="5" xfId="0" applyFont="1" applyBorder="1" applyAlignment="1">
      <alignment horizontal="left" vertical="top"/>
    </xf>
    <xf numFmtId="0" fontId="42" fillId="0" borderId="6" xfId="0" applyFont="1" applyBorder="1" applyAlignment="1">
      <alignment horizontal="left" vertical="top"/>
    </xf>
    <xf numFmtId="0" fontId="59" fillId="0" borderId="6" xfId="0" applyFont="1" applyBorder="1" applyAlignment="1">
      <alignment horizontal="left" vertical="top"/>
    </xf>
    <xf numFmtId="0" fontId="56" fillId="0" borderId="6" xfId="0" applyFont="1" applyBorder="1" applyAlignment="1">
      <alignment horizontal="left" vertical="top"/>
    </xf>
    <xf numFmtId="0" fontId="56" fillId="0" borderId="5" xfId="0" applyFont="1" applyBorder="1" applyAlignment="1">
      <alignment horizontal="left" vertical="top"/>
    </xf>
    <xf numFmtId="0" fontId="52" fillId="0" borderId="6" xfId="0" applyFont="1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48" fillId="0" borderId="6" xfId="0" applyFont="1" applyBorder="1" applyAlignment="1">
      <alignment horizontal="right" vertical="top"/>
    </xf>
    <xf numFmtId="0" fontId="48" fillId="0" borderId="5" xfId="0" applyFont="1" applyBorder="1" applyAlignment="1">
      <alignment horizontal="right" vertical="top"/>
    </xf>
    <xf numFmtId="0" fontId="60" fillId="0" borderId="2" xfId="0" applyFont="1" applyBorder="1" applyAlignment="1">
      <alignment horizontal="left" vertical="top"/>
    </xf>
    <xf numFmtId="0" fontId="42" fillId="0" borderId="2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right" vertical="top" wrapText="1"/>
    </xf>
    <xf numFmtId="0" fontId="54" fillId="40" borderId="2" xfId="0" applyFont="1" applyFill="1" applyBorder="1" applyAlignment="1">
      <alignment horizontal="right" vertical="top" wrapText="1"/>
    </xf>
    <xf numFmtId="0" fontId="57" fillId="0" borderId="2" xfId="84" applyFont="1" applyBorder="1" applyAlignment="1">
      <alignment horizontal="right" vertical="top" wrapText="1"/>
    </xf>
    <xf numFmtId="0" fontId="76" fillId="42" borderId="2" xfId="0" applyFont="1" applyFill="1" applyBorder="1" applyAlignment="1">
      <alignment vertical="center"/>
    </xf>
    <xf numFmtId="0" fontId="76" fillId="42" borderId="2" xfId="0" applyFont="1" applyFill="1" applyBorder="1" applyAlignment="1">
      <alignment horizontal="center" vertical="center"/>
    </xf>
    <xf numFmtId="0" fontId="36" fillId="0" borderId="2" xfId="84" applyFont="1" applyBorder="1" applyAlignment="1">
      <alignment horizontal="left" vertical="top" wrapText="1"/>
    </xf>
    <xf numFmtId="0" fontId="58" fillId="0" borderId="2" xfId="84" applyFont="1" applyBorder="1" applyAlignment="1">
      <alignment horizontal="left" vertical="top" wrapText="1"/>
    </xf>
    <xf numFmtId="0" fontId="42" fillId="0" borderId="2" xfId="84" applyFont="1" applyBorder="1" applyAlignment="1">
      <alignment horizontal="left" vertical="top" wrapText="1"/>
    </xf>
    <xf numFmtId="0" fontId="58" fillId="0" borderId="2" xfId="0" applyFont="1" applyBorder="1" applyAlignment="1">
      <alignment horizontal="left" vertical="top" wrapText="1"/>
    </xf>
    <xf numFmtId="0" fontId="36" fillId="0" borderId="2" xfId="0" applyFont="1" applyBorder="1" applyAlignment="1">
      <alignment horizontal="left" vertical="top" wrapText="1"/>
    </xf>
    <xf numFmtId="49" fontId="57" fillId="0" borderId="2" xfId="0" applyNumberFormat="1" applyFont="1" applyBorder="1" applyAlignment="1">
      <alignment horizontal="right" vertical="top" wrapText="1"/>
    </xf>
    <xf numFmtId="0" fontId="65" fillId="3" borderId="2" xfId="0" applyFont="1" applyFill="1" applyBorder="1" applyAlignment="1">
      <alignment horizontal="center" vertical="center"/>
    </xf>
    <xf numFmtId="49" fontId="54" fillId="35" borderId="2" xfId="0" applyNumberFormat="1" applyFont="1" applyFill="1" applyBorder="1" applyAlignment="1">
      <alignment horizontal="right" vertical="top" wrapText="1"/>
    </xf>
    <xf numFmtId="0" fontId="77" fillId="0" borderId="2" xfId="0" applyFont="1" applyBorder="1" applyAlignment="1">
      <alignment horizontal="center" vertical="center" wrapText="1"/>
    </xf>
    <xf numFmtId="0" fontId="75" fillId="42" borderId="2" xfId="0" applyFont="1" applyFill="1" applyBorder="1" applyAlignment="1">
      <alignment horizontal="center" vertical="center" wrapText="1"/>
    </xf>
    <xf numFmtId="16" fontId="47" fillId="35" borderId="2" xfId="0" applyNumberFormat="1" applyFont="1" applyFill="1" applyBorder="1" applyAlignment="1">
      <alignment horizontal="center" vertical="center" wrapText="1"/>
    </xf>
    <xf numFmtId="0" fontId="75" fillId="42" borderId="2" xfId="0" applyFont="1" applyFill="1" applyBorder="1" applyAlignment="1">
      <alignment horizontal="center" vertical="center"/>
    </xf>
    <xf numFmtId="0" fontId="76" fillId="42" borderId="2" xfId="0" applyFont="1" applyFill="1" applyBorder="1" applyAlignment="1">
      <alignment horizontal="center" vertical="center" wrapText="1"/>
    </xf>
    <xf numFmtId="0" fontId="54" fillId="35" borderId="2" xfId="84" applyFont="1" applyFill="1" applyBorder="1" applyAlignment="1">
      <alignment horizontal="right" vertical="top" wrapText="1"/>
    </xf>
    <xf numFmtId="0" fontId="79" fillId="0" borderId="2" xfId="0" applyFont="1" applyBorder="1" applyAlignment="1">
      <alignment horizontal="center" vertical="center"/>
    </xf>
    <xf numFmtId="0" fontId="78" fillId="0" borderId="2" xfId="0" applyFont="1" applyBorder="1" applyAlignment="1">
      <alignment horizontal="center" vertical="center" wrapText="1"/>
    </xf>
    <xf numFmtId="0" fontId="78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/>
    </xf>
    <xf numFmtId="0" fontId="57" fillId="0" borderId="2" xfId="0" applyFont="1" applyBorder="1" applyAlignment="1">
      <alignment horizontal="right" vertical="top" wrapText="1"/>
    </xf>
    <xf numFmtId="0" fontId="85" fillId="0" borderId="2" xfId="0" applyFont="1" applyBorder="1" applyAlignment="1">
      <alignment horizontal="left" vertical="top" wrapText="1"/>
    </xf>
    <xf numFmtId="0" fontId="86" fillId="0" borderId="2" xfId="0" applyFont="1" applyBorder="1" applyAlignment="1">
      <alignment horizontal="left" vertical="top" wrapText="1"/>
    </xf>
    <xf numFmtId="0" fontId="54" fillId="35" borderId="2" xfId="0" applyFont="1" applyFill="1" applyBorder="1" applyAlignment="1">
      <alignment horizontal="right" vertical="top" wrapText="1"/>
    </xf>
    <xf numFmtId="0" fontId="54" fillId="39" borderId="2" xfId="0" applyFont="1" applyFill="1" applyBorder="1" applyAlignment="1">
      <alignment horizontal="right" vertical="center"/>
    </xf>
    <xf numFmtId="0" fontId="59" fillId="0" borderId="2" xfId="0" applyFont="1" applyBorder="1" applyAlignment="1">
      <alignment horizontal="left" vertical="top"/>
    </xf>
    <xf numFmtId="0" fontId="52" fillId="0" borderId="2" xfId="0" applyFont="1" applyBorder="1" applyAlignment="1">
      <alignment horizontal="right" vertical="center"/>
    </xf>
    <xf numFmtId="0" fontId="52" fillId="0" borderId="20" xfId="0" applyFont="1" applyBorder="1" applyAlignment="1">
      <alignment horizontal="center" vertical="center"/>
    </xf>
    <xf numFmtId="0" fontId="52" fillId="0" borderId="29" xfId="0" applyFont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57" fillId="0" borderId="2" xfId="0" applyFont="1" applyFill="1" applyBorder="1" applyAlignment="1">
      <alignment horizontal="right" vertical="top" wrapText="1"/>
    </xf>
    <xf numFmtId="0" fontId="36" fillId="0" borderId="6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6" fillId="0" borderId="6" xfId="0" applyFont="1" applyBorder="1" applyAlignment="1">
      <alignment horizontal="center" vertical="center"/>
    </xf>
    <xf numFmtId="0" fontId="36" fillId="0" borderId="5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41" fillId="0" borderId="5" xfId="0" applyFont="1" applyBorder="1" applyAlignment="1">
      <alignment horizontal="right" vertical="center"/>
    </xf>
    <xf numFmtId="0" fontId="38" fillId="0" borderId="5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36" fillId="0" borderId="5" xfId="0" applyFont="1" applyBorder="1" applyAlignment="1">
      <alignment horizontal="center" vertical="center"/>
    </xf>
    <xf numFmtId="16" fontId="40" fillId="43" borderId="2" xfId="0" applyNumberFormat="1" applyFont="1" applyFill="1" applyBorder="1" applyAlignment="1">
      <alignment horizontal="center" vertical="center"/>
    </xf>
    <xf numFmtId="0" fontId="40" fillId="0" borderId="6" xfId="0" applyFont="1" applyBorder="1" applyAlignment="1">
      <alignment vertical="center"/>
    </xf>
    <xf numFmtId="0" fontId="41" fillId="0" borderId="6" xfId="0" applyFont="1" applyBorder="1" applyAlignment="1">
      <alignment horizontal="right" vertical="center"/>
    </xf>
    <xf numFmtId="16" fontId="40" fillId="41" borderId="6" xfId="0" applyNumberFormat="1" applyFont="1" applyFill="1" applyBorder="1" applyAlignment="1">
      <alignment horizontal="center" vertical="center"/>
    </xf>
    <xf numFmtId="16" fontId="69" fillId="43" borderId="5" xfId="0" applyNumberFormat="1" applyFont="1" applyFill="1" applyBorder="1" applyAlignment="1">
      <alignment horizontal="center" vertical="center"/>
    </xf>
    <xf numFmtId="0" fontId="38" fillId="47" borderId="4" xfId="0" applyFont="1" applyFill="1" applyBorder="1"/>
  </cellXfs>
  <cellStyles count="11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1 2" xfId="14" xr:uid="{00000000-0005-0000-0000-00000D000000}"/>
    <cellStyle name="60 % - Accent2" xfId="15" builtinId="36" customBuiltin="1"/>
    <cellStyle name="60 % - Accent2 2" xfId="16" xr:uid="{00000000-0005-0000-0000-00000F000000}"/>
    <cellStyle name="60 % - Accent3" xfId="17" builtinId="40" customBuiltin="1"/>
    <cellStyle name="60 % - Accent3 2" xfId="18" xr:uid="{00000000-0005-0000-0000-000011000000}"/>
    <cellStyle name="60 % - Accent4" xfId="19" builtinId="44" customBuiltin="1"/>
    <cellStyle name="60 % - Accent4 2" xfId="20" xr:uid="{00000000-0005-0000-0000-000013000000}"/>
    <cellStyle name="60 % - Accent5" xfId="21" builtinId="48" customBuiltin="1"/>
    <cellStyle name="60 % - Accent5 2" xfId="22" xr:uid="{00000000-0005-0000-0000-000015000000}"/>
    <cellStyle name="60 % - Accent6" xfId="23" builtinId="52" customBuiltin="1"/>
    <cellStyle name="60 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Avertissement" xfId="31" builtinId="11" customBuiltin="1"/>
    <cellStyle name="Calcul" xfId="32" builtinId="22" customBuiltin="1"/>
    <cellStyle name="Cellule liée" xfId="33" builtinId="24" customBuiltin="1"/>
    <cellStyle name="Commentaire 2" xfId="34" xr:uid="{00000000-0005-0000-0000-000021000000}"/>
    <cellStyle name="Commentaire 2 2" xfId="35" xr:uid="{00000000-0005-0000-0000-000022000000}"/>
    <cellStyle name="Commentaire 2 2 2" xfId="36" xr:uid="{00000000-0005-0000-0000-000023000000}"/>
    <cellStyle name="Commentaire 2 3" xfId="37" xr:uid="{00000000-0005-0000-0000-000024000000}"/>
    <cellStyle name="Commentaire 2 3 2" xfId="38" xr:uid="{00000000-0005-0000-0000-000025000000}"/>
    <cellStyle name="Commentaire 2 4" xfId="39" xr:uid="{00000000-0005-0000-0000-000026000000}"/>
    <cellStyle name="Commentaire 3" xfId="40" xr:uid="{00000000-0005-0000-0000-000027000000}"/>
    <cellStyle name="Commentaire 3 2" xfId="41" xr:uid="{00000000-0005-0000-0000-000028000000}"/>
    <cellStyle name="Entrée" xfId="42" builtinId="20" customBuiltin="1"/>
    <cellStyle name="Insatisfaisant" xfId="43" builtinId="27" customBuiltin="1"/>
    <cellStyle name="Neutre" xfId="44" builtinId="28" customBuiltin="1"/>
    <cellStyle name="Neutre 2" xfId="45" xr:uid="{00000000-0005-0000-0000-00002C000000}"/>
    <cellStyle name="Normal" xfId="0" builtinId="0"/>
    <cellStyle name="Normal 10" xfId="46" xr:uid="{00000000-0005-0000-0000-00002E000000}"/>
    <cellStyle name="Normal 10 2" xfId="47" xr:uid="{00000000-0005-0000-0000-00002F000000}"/>
    <cellStyle name="Normal 11" xfId="48" xr:uid="{00000000-0005-0000-0000-000030000000}"/>
    <cellStyle name="Normal 12" xfId="49" xr:uid="{00000000-0005-0000-0000-000031000000}"/>
    <cellStyle name="Normal 13" xfId="50" xr:uid="{00000000-0005-0000-0000-000032000000}"/>
    <cellStyle name="Normal 14" xfId="51" xr:uid="{00000000-0005-0000-0000-000033000000}"/>
    <cellStyle name="Normal 15" xfId="52" xr:uid="{00000000-0005-0000-0000-000034000000}"/>
    <cellStyle name="Normal 16" xfId="53" xr:uid="{00000000-0005-0000-0000-000035000000}"/>
    <cellStyle name="Normal 16 2" xfId="54" xr:uid="{00000000-0005-0000-0000-000036000000}"/>
    <cellStyle name="Normal 17" xfId="55" xr:uid="{00000000-0005-0000-0000-000037000000}"/>
    <cellStyle name="Normal 18" xfId="56" xr:uid="{00000000-0005-0000-0000-000038000000}"/>
    <cellStyle name="Normal 18 2" xfId="57" xr:uid="{00000000-0005-0000-0000-000039000000}"/>
    <cellStyle name="Normal 19" xfId="58" xr:uid="{00000000-0005-0000-0000-00003A000000}"/>
    <cellStyle name="Normal 19 2" xfId="59" xr:uid="{00000000-0005-0000-0000-00003B000000}"/>
    <cellStyle name="Normal 2" xfId="60" xr:uid="{00000000-0005-0000-0000-00003C000000}"/>
    <cellStyle name="Normal 2 2" xfId="61" xr:uid="{00000000-0005-0000-0000-00003D000000}"/>
    <cellStyle name="Normal 2 3" xfId="62" xr:uid="{00000000-0005-0000-0000-00003E000000}"/>
    <cellStyle name="Normal 20" xfId="63" xr:uid="{00000000-0005-0000-0000-00003F000000}"/>
    <cellStyle name="Normal 20 2" xfId="64" xr:uid="{00000000-0005-0000-0000-000040000000}"/>
    <cellStyle name="Normal 21" xfId="65" xr:uid="{00000000-0005-0000-0000-000041000000}"/>
    <cellStyle name="Normal 21 2" xfId="66" xr:uid="{00000000-0005-0000-0000-000042000000}"/>
    <cellStyle name="Normal 22" xfId="67" xr:uid="{00000000-0005-0000-0000-000043000000}"/>
    <cellStyle name="Normal 22 2" xfId="68" xr:uid="{00000000-0005-0000-0000-000044000000}"/>
    <cellStyle name="Normal 23" xfId="69" xr:uid="{00000000-0005-0000-0000-000045000000}"/>
    <cellStyle name="Normal 24" xfId="70" xr:uid="{00000000-0005-0000-0000-000046000000}"/>
    <cellStyle name="Normal 24 2" xfId="71" xr:uid="{00000000-0005-0000-0000-000047000000}"/>
    <cellStyle name="Normal 25" xfId="72" xr:uid="{00000000-0005-0000-0000-000048000000}"/>
    <cellStyle name="Normal 25 2" xfId="73" xr:uid="{00000000-0005-0000-0000-000049000000}"/>
    <cellStyle name="Normal 26" xfId="74" xr:uid="{00000000-0005-0000-0000-00004A000000}"/>
    <cellStyle name="Normal 26 2" xfId="75" xr:uid="{00000000-0005-0000-0000-00004B000000}"/>
    <cellStyle name="Normal 27" xfId="76" xr:uid="{00000000-0005-0000-0000-00004C000000}"/>
    <cellStyle name="Normal 28" xfId="77" xr:uid="{00000000-0005-0000-0000-00004D000000}"/>
    <cellStyle name="Normal 28 2" xfId="78" xr:uid="{00000000-0005-0000-0000-00004E000000}"/>
    <cellStyle name="Normal 29" xfId="79" xr:uid="{00000000-0005-0000-0000-00004F000000}"/>
    <cellStyle name="Normal 29 2" xfId="80" xr:uid="{00000000-0005-0000-0000-000050000000}"/>
    <cellStyle name="Normal 29 3" xfId="81" xr:uid="{00000000-0005-0000-0000-000051000000}"/>
    <cellStyle name="Normal 3" xfId="82" xr:uid="{00000000-0005-0000-0000-000052000000}"/>
    <cellStyle name="Normal 3 2" xfId="83" xr:uid="{00000000-0005-0000-0000-000053000000}"/>
    <cellStyle name="Normal 30" xfId="84" xr:uid="{00000000-0005-0000-0000-000054000000}"/>
    <cellStyle name="Normal 31" xfId="85" xr:uid="{00000000-0005-0000-0000-000055000000}"/>
    <cellStyle name="Normal 31 2" xfId="86" xr:uid="{00000000-0005-0000-0000-000056000000}"/>
    <cellStyle name="Normal 32" xfId="87" xr:uid="{00000000-0005-0000-0000-000057000000}"/>
    <cellStyle name="Normal 32 2" xfId="88" xr:uid="{00000000-0005-0000-0000-000058000000}"/>
    <cellStyle name="Normal 33" xfId="89" xr:uid="{00000000-0005-0000-0000-000059000000}"/>
    <cellStyle name="Normal 34" xfId="90" xr:uid="{00000000-0005-0000-0000-00005A000000}"/>
    <cellStyle name="Normal 35" xfId="91" xr:uid="{00000000-0005-0000-0000-00005B000000}"/>
    <cellStyle name="Normal 36" xfId="92" xr:uid="{00000000-0005-0000-0000-00005C000000}"/>
    <cellStyle name="Normal 37" xfId="93" xr:uid="{00000000-0005-0000-0000-00005D000000}"/>
    <cellStyle name="Normal 4" xfId="94" xr:uid="{00000000-0005-0000-0000-00005E000000}"/>
    <cellStyle name="Normal 5" xfId="95" xr:uid="{00000000-0005-0000-0000-00005F000000}"/>
    <cellStyle name="Normal 6" xfId="96" xr:uid="{00000000-0005-0000-0000-000060000000}"/>
    <cellStyle name="Normal 6 2" xfId="97" xr:uid="{00000000-0005-0000-0000-000061000000}"/>
    <cellStyle name="Normal 7" xfId="98" xr:uid="{00000000-0005-0000-0000-000062000000}"/>
    <cellStyle name="Normal 8" xfId="99" xr:uid="{00000000-0005-0000-0000-000063000000}"/>
    <cellStyle name="Normal 8 2" xfId="100" xr:uid="{00000000-0005-0000-0000-000064000000}"/>
    <cellStyle name="Normal 9" xfId="101" xr:uid="{00000000-0005-0000-0000-000065000000}"/>
    <cellStyle name="Note 2" xfId="102" xr:uid="{00000000-0005-0000-0000-000066000000}"/>
    <cellStyle name="Satisfaisant" xfId="103" builtinId="26" customBuiltin="1"/>
    <cellStyle name="Sortie" xfId="104" builtinId="21" customBuiltin="1"/>
    <cellStyle name="TableStyleLight1" xfId="105" xr:uid="{00000000-0005-0000-0000-000069000000}"/>
    <cellStyle name="Texte explicatif" xfId="106" builtinId="53" customBuiltin="1"/>
    <cellStyle name="Titre" xfId="107" builtinId="15" customBuiltin="1"/>
    <cellStyle name="Titre 2" xfId="108" xr:uid="{00000000-0005-0000-0000-00006C000000}"/>
    <cellStyle name="Titre 1" xfId="109" builtinId="16" customBuiltin="1"/>
    <cellStyle name="Titre 2" xfId="110" builtinId="17" customBuiltin="1"/>
    <cellStyle name="Titre 3" xfId="111" builtinId="18" customBuiltin="1"/>
    <cellStyle name="Titre 4" xfId="112" builtinId="19" customBuiltin="1"/>
    <cellStyle name="Total" xfId="113" builtinId="25" customBuiltin="1"/>
    <cellStyle name="Vérification" xfId="114" builtinId="23" customBuiltin="1"/>
  </cellStyles>
  <dxfs count="0"/>
  <tableStyles count="0" defaultTableStyle="TableStyleMedium9" defaultPivotStyle="PivotStyleLight16"/>
  <colors>
    <mruColors>
      <color rgb="FF006600"/>
      <color rgb="FF000099"/>
      <color rgb="FFFF00FF"/>
      <color rgb="FF0000FF"/>
      <color rgb="FFFFCCFF"/>
      <color rgb="FFCCFFFF"/>
      <color rgb="FFFFFFCC"/>
      <color rgb="FFFF99FF"/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90"/>
  <sheetViews>
    <sheetView topLeftCell="A192" zoomScaleNormal="100" workbookViewId="0">
      <selection activeCell="H192" sqref="H1:M1048576"/>
    </sheetView>
  </sheetViews>
  <sheetFormatPr baseColWidth="10" defaultColWidth="55.75" defaultRowHeight="12.75" x14ac:dyDescent="0.2"/>
  <cols>
    <col min="1" max="1" width="16.5" style="63" bestFit="1" customWidth="1"/>
    <col min="2" max="2" width="16.875" style="63" bestFit="1" customWidth="1"/>
    <col min="3" max="3" width="22.75" style="63" bestFit="1" customWidth="1"/>
    <col min="4" max="4" width="10.625" style="63" bestFit="1" customWidth="1"/>
    <col min="5" max="5" width="2.625" style="63" bestFit="1" customWidth="1"/>
    <col min="6" max="7" width="3.5" style="63" bestFit="1" customWidth="1"/>
    <col min="8" max="8" width="16.375" style="63" bestFit="1" customWidth="1"/>
    <col min="9" max="9" width="12.25" style="63" bestFit="1" customWidth="1"/>
    <col min="10" max="10" width="19.625" style="63" bestFit="1" customWidth="1"/>
    <col min="11" max="11" width="10.625" style="63" bestFit="1" customWidth="1"/>
    <col min="12" max="12" width="2.625" style="63" bestFit="1" customWidth="1"/>
    <col min="13" max="16384" width="55.75" style="63"/>
  </cols>
  <sheetData>
    <row r="1" spans="1:12" s="119" customFormat="1" x14ac:dyDescent="0.2">
      <c r="A1" s="117"/>
      <c r="B1" s="117"/>
      <c r="C1" s="117"/>
      <c r="D1" s="117"/>
      <c r="E1" s="128"/>
      <c r="F1" s="79">
        <v>1</v>
      </c>
      <c r="G1" s="118">
        <v>1</v>
      </c>
      <c r="H1" s="117"/>
      <c r="I1" s="117"/>
      <c r="J1" s="117"/>
      <c r="K1" s="117"/>
      <c r="L1" s="128"/>
    </row>
    <row r="2" spans="1:12" s="119" customFormat="1" x14ac:dyDescent="0.2">
      <c r="A2" s="117"/>
      <c r="B2" s="117"/>
      <c r="C2" s="117"/>
      <c r="D2" s="117"/>
      <c r="E2" s="128"/>
      <c r="F2" s="79">
        <v>2</v>
      </c>
      <c r="G2" s="118">
        <v>2</v>
      </c>
      <c r="H2" s="117"/>
      <c r="I2" s="117"/>
      <c r="J2" s="117"/>
      <c r="K2" s="117"/>
      <c r="L2" s="128"/>
    </row>
    <row r="3" spans="1:12" s="119" customFormat="1" x14ac:dyDescent="0.2">
      <c r="A3" s="117"/>
      <c r="B3" s="117"/>
      <c r="C3" s="117"/>
      <c r="D3" s="117"/>
      <c r="E3" s="128"/>
      <c r="F3" s="79">
        <v>3</v>
      </c>
      <c r="G3" s="118">
        <v>3</v>
      </c>
      <c r="H3" s="117"/>
      <c r="I3" s="117"/>
      <c r="J3" s="117"/>
      <c r="K3" s="117"/>
      <c r="L3" s="128"/>
    </row>
    <row r="4" spans="1:12" s="119" customFormat="1" x14ac:dyDescent="0.2">
      <c r="A4" s="117"/>
      <c r="B4" s="117"/>
      <c r="C4" s="117"/>
      <c r="D4" s="117"/>
      <c r="E4" s="128"/>
      <c r="F4" s="79">
        <v>4</v>
      </c>
      <c r="G4" s="118">
        <v>4</v>
      </c>
      <c r="H4" s="117"/>
      <c r="I4" s="117"/>
      <c r="J4" s="117"/>
      <c r="K4" s="117"/>
      <c r="L4" s="128"/>
    </row>
    <row r="5" spans="1:12" s="119" customFormat="1" x14ac:dyDescent="0.2">
      <c r="A5" s="117"/>
      <c r="B5" s="117"/>
      <c r="C5" s="117"/>
      <c r="D5" s="117"/>
      <c r="E5" s="128"/>
      <c r="F5" s="79">
        <v>5</v>
      </c>
      <c r="G5" s="118">
        <v>5</v>
      </c>
      <c r="H5" s="117"/>
      <c r="I5" s="117"/>
      <c r="J5" s="117"/>
      <c r="K5" s="117"/>
      <c r="L5" s="128"/>
    </row>
    <row r="6" spans="1:12" s="119" customFormat="1" x14ac:dyDescent="0.2">
      <c r="A6" s="117"/>
      <c r="B6" s="117"/>
      <c r="C6" s="117"/>
      <c r="D6" s="117"/>
      <c r="E6" s="128"/>
      <c r="F6" s="79">
        <v>6</v>
      </c>
      <c r="G6" s="118">
        <v>6</v>
      </c>
      <c r="H6" s="117"/>
      <c r="I6" s="117"/>
      <c r="J6" s="117"/>
      <c r="K6" s="117"/>
      <c r="L6" s="128"/>
    </row>
    <row r="7" spans="1:12" s="119" customFormat="1" x14ac:dyDescent="0.2">
      <c r="A7" s="117"/>
      <c r="B7" s="117"/>
      <c r="C7" s="117"/>
      <c r="D7" s="117"/>
      <c r="E7" s="128"/>
      <c r="F7" s="79">
        <v>7</v>
      </c>
      <c r="G7" s="118">
        <v>7</v>
      </c>
      <c r="H7" s="117"/>
      <c r="I7" s="117"/>
      <c r="J7" s="117"/>
      <c r="K7" s="117"/>
      <c r="L7" s="128"/>
    </row>
    <row r="8" spans="1:12" s="119" customFormat="1" x14ac:dyDescent="0.2">
      <c r="A8" s="117"/>
      <c r="B8" s="117"/>
      <c r="C8" s="117"/>
      <c r="D8" s="117"/>
      <c r="E8" s="128"/>
      <c r="F8" s="79">
        <v>8</v>
      </c>
      <c r="G8" s="118">
        <v>8</v>
      </c>
      <c r="H8" s="117"/>
      <c r="I8" s="117"/>
      <c r="J8" s="117"/>
      <c r="K8" s="117"/>
      <c r="L8" s="128"/>
    </row>
    <row r="9" spans="1:12" s="119" customFormat="1" x14ac:dyDescent="0.2">
      <c r="A9" s="117"/>
      <c r="B9" s="117"/>
      <c r="C9" s="117"/>
      <c r="D9" s="117"/>
      <c r="E9" s="128"/>
      <c r="F9" s="79">
        <v>9</v>
      </c>
      <c r="G9" s="118">
        <v>9</v>
      </c>
      <c r="H9" s="117"/>
      <c r="I9" s="117"/>
      <c r="J9" s="117"/>
      <c r="K9" s="117"/>
      <c r="L9" s="128"/>
    </row>
    <row r="10" spans="1:12" s="119" customFormat="1" x14ac:dyDescent="0.2">
      <c r="A10" s="117"/>
      <c r="B10" s="117"/>
      <c r="C10" s="117"/>
      <c r="D10" s="117"/>
      <c r="E10" s="128"/>
      <c r="F10" s="79">
        <v>10</v>
      </c>
      <c r="G10" s="118">
        <v>10</v>
      </c>
      <c r="H10" s="117"/>
      <c r="I10" s="117"/>
      <c r="J10" s="117"/>
      <c r="K10" s="117"/>
      <c r="L10" s="128"/>
    </row>
    <row r="11" spans="1:12" s="119" customFormat="1" x14ac:dyDescent="0.2">
      <c r="A11" s="117"/>
      <c r="B11" s="117"/>
      <c r="C11" s="117"/>
      <c r="D11" s="117"/>
      <c r="E11" s="128"/>
      <c r="F11" s="79">
        <v>11</v>
      </c>
      <c r="G11" s="118">
        <v>11</v>
      </c>
      <c r="H11" s="117"/>
      <c r="I11" s="117"/>
      <c r="J11" s="117"/>
      <c r="K11" s="117"/>
      <c r="L11" s="128"/>
    </row>
    <row r="12" spans="1:12" s="119" customFormat="1" x14ac:dyDescent="0.2">
      <c r="A12" s="117"/>
      <c r="B12" s="117"/>
      <c r="C12" s="117"/>
      <c r="D12" s="117"/>
      <c r="E12" s="128"/>
      <c r="F12" s="79">
        <v>12</v>
      </c>
      <c r="G12" s="118">
        <v>12</v>
      </c>
      <c r="H12" s="117"/>
      <c r="I12" s="117"/>
      <c r="J12" s="117"/>
      <c r="K12" s="117"/>
      <c r="L12" s="128"/>
    </row>
    <row r="13" spans="1:12" s="119" customFormat="1" x14ac:dyDescent="0.2">
      <c r="A13" s="117"/>
      <c r="B13" s="117"/>
      <c r="C13" s="117"/>
      <c r="D13" s="117"/>
      <c r="E13" s="128"/>
      <c r="F13" s="79">
        <v>13</v>
      </c>
      <c r="G13" s="118">
        <v>13</v>
      </c>
      <c r="H13" s="117"/>
      <c r="I13" s="117"/>
      <c r="J13" s="117"/>
      <c r="K13" s="117"/>
      <c r="L13" s="128"/>
    </row>
    <row r="14" spans="1:12" s="119" customFormat="1" x14ac:dyDescent="0.2">
      <c r="A14" s="117"/>
      <c r="B14" s="117"/>
      <c r="C14" s="117"/>
      <c r="D14" s="117"/>
      <c r="E14" s="128"/>
      <c r="F14" s="79">
        <v>14</v>
      </c>
      <c r="G14" s="118">
        <v>14</v>
      </c>
      <c r="H14" s="117"/>
      <c r="I14" s="117"/>
      <c r="J14" s="117"/>
      <c r="K14" s="117"/>
      <c r="L14" s="128"/>
    </row>
    <row r="15" spans="1:12" s="119" customFormat="1" x14ac:dyDescent="0.2">
      <c r="A15" s="117"/>
      <c r="B15" s="117"/>
      <c r="C15" s="117"/>
      <c r="D15" s="117"/>
      <c r="E15" s="128"/>
      <c r="F15" s="79">
        <v>15</v>
      </c>
      <c r="G15" s="118">
        <v>15</v>
      </c>
      <c r="H15" s="117"/>
      <c r="I15" s="117"/>
      <c r="J15" s="117"/>
      <c r="K15" s="117"/>
      <c r="L15" s="128"/>
    </row>
    <row r="16" spans="1:12" s="119" customFormat="1" x14ac:dyDescent="0.2">
      <c r="A16" s="117"/>
      <c r="B16" s="117"/>
      <c r="C16" s="117"/>
      <c r="D16" s="117"/>
      <c r="E16" s="128"/>
      <c r="F16" s="79">
        <v>16</v>
      </c>
      <c r="G16" s="118">
        <v>16</v>
      </c>
      <c r="H16" s="117"/>
      <c r="I16" s="117"/>
      <c r="J16" s="117"/>
      <c r="K16" s="117"/>
      <c r="L16" s="128"/>
    </row>
    <row r="17" spans="1:12" s="119" customFormat="1" x14ac:dyDescent="0.2">
      <c r="A17" s="117"/>
      <c r="B17" s="117"/>
      <c r="C17" s="117"/>
      <c r="D17" s="117"/>
      <c r="E17" s="128"/>
      <c r="F17" s="79">
        <v>17</v>
      </c>
      <c r="G17" s="118">
        <v>17</v>
      </c>
      <c r="H17" s="117"/>
      <c r="I17" s="117"/>
      <c r="J17" s="117"/>
      <c r="K17" s="117"/>
      <c r="L17" s="128"/>
    </row>
    <row r="18" spans="1:12" s="119" customFormat="1" x14ac:dyDescent="0.2">
      <c r="A18" s="117"/>
      <c r="B18" s="117"/>
      <c r="C18" s="117"/>
      <c r="D18" s="117"/>
      <c r="E18" s="128"/>
      <c r="F18" s="79">
        <v>18</v>
      </c>
      <c r="G18" s="118">
        <v>18</v>
      </c>
      <c r="H18" s="117"/>
      <c r="I18" s="117"/>
      <c r="J18" s="117"/>
      <c r="K18" s="117"/>
      <c r="L18" s="128"/>
    </row>
    <row r="19" spans="1:12" s="119" customFormat="1" x14ac:dyDescent="0.2">
      <c r="A19" s="117"/>
      <c r="B19" s="117"/>
      <c r="C19" s="117"/>
      <c r="D19" s="117"/>
      <c r="E19" s="128"/>
      <c r="F19" s="79">
        <v>19</v>
      </c>
      <c r="G19" s="118">
        <v>19</v>
      </c>
      <c r="H19" s="117"/>
      <c r="I19" s="117"/>
      <c r="J19" s="117"/>
      <c r="K19" s="117"/>
      <c r="L19" s="128"/>
    </row>
    <row r="20" spans="1:12" s="119" customFormat="1" x14ac:dyDescent="0.2">
      <c r="A20" s="117"/>
      <c r="B20" s="117"/>
      <c r="C20" s="117"/>
      <c r="D20" s="117"/>
      <c r="E20" s="128"/>
      <c r="F20" s="79">
        <v>20</v>
      </c>
      <c r="G20" s="118">
        <v>20</v>
      </c>
      <c r="H20" s="117"/>
      <c r="I20" s="117"/>
      <c r="J20" s="117"/>
      <c r="K20" s="117"/>
      <c r="L20" s="128"/>
    </row>
    <row r="21" spans="1:12" s="119" customFormat="1" x14ac:dyDescent="0.2">
      <c r="A21" s="117"/>
      <c r="B21" s="117"/>
      <c r="C21" s="117"/>
      <c r="D21" s="117"/>
      <c r="E21" s="128"/>
      <c r="F21" s="79">
        <v>21</v>
      </c>
      <c r="G21" s="118">
        <v>21</v>
      </c>
      <c r="H21" s="117"/>
      <c r="I21" s="117"/>
      <c r="J21" s="117"/>
      <c r="K21" s="117"/>
      <c r="L21" s="128"/>
    </row>
    <row r="22" spans="1:12" s="119" customFormat="1" x14ac:dyDescent="0.2">
      <c r="A22" s="117"/>
      <c r="B22" s="117"/>
      <c r="C22" s="117"/>
      <c r="D22" s="117"/>
      <c r="E22" s="128"/>
      <c r="F22" s="79">
        <v>22</v>
      </c>
      <c r="G22" s="118">
        <v>22</v>
      </c>
      <c r="H22" s="117"/>
      <c r="I22" s="117"/>
      <c r="J22" s="117"/>
      <c r="K22" s="117"/>
      <c r="L22" s="128"/>
    </row>
    <row r="23" spans="1:12" s="119" customFormat="1" x14ac:dyDescent="0.2">
      <c r="A23" s="117"/>
      <c r="B23" s="117"/>
      <c r="C23" s="117"/>
      <c r="D23" s="117"/>
      <c r="E23" s="128"/>
      <c r="F23" s="79">
        <v>23</v>
      </c>
      <c r="G23" s="118">
        <v>23</v>
      </c>
      <c r="H23" s="117"/>
      <c r="I23" s="117"/>
      <c r="J23" s="117"/>
      <c r="K23" s="117"/>
      <c r="L23" s="128"/>
    </row>
    <row r="24" spans="1:12" s="119" customFormat="1" x14ac:dyDescent="0.2">
      <c r="A24" s="117"/>
      <c r="B24" s="117"/>
      <c r="C24" s="117"/>
      <c r="D24" s="117"/>
      <c r="E24" s="128"/>
      <c r="F24" s="79">
        <v>24</v>
      </c>
      <c r="G24" s="118">
        <v>24</v>
      </c>
      <c r="H24" s="117"/>
      <c r="I24" s="117"/>
      <c r="J24" s="117"/>
      <c r="K24" s="117"/>
      <c r="L24" s="128"/>
    </row>
    <row r="25" spans="1:12" s="119" customFormat="1" x14ac:dyDescent="0.2">
      <c r="A25" s="117"/>
      <c r="B25" s="117"/>
      <c r="C25" s="117"/>
      <c r="D25" s="117"/>
      <c r="E25" s="128"/>
      <c r="F25" s="79">
        <v>25</v>
      </c>
      <c r="G25" s="118">
        <v>25</v>
      </c>
      <c r="H25" s="117"/>
      <c r="I25" s="117"/>
      <c r="J25" s="117"/>
      <c r="K25" s="117"/>
      <c r="L25" s="128"/>
    </row>
    <row r="26" spans="1:12" s="119" customFormat="1" x14ac:dyDescent="0.2">
      <c r="A26" s="117"/>
      <c r="B26" s="117"/>
      <c r="C26" s="117"/>
      <c r="D26" s="117"/>
      <c r="E26" s="128"/>
      <c r="F26" s="79">
        <v>26</v>
      </c>
      <c r="G26" s="118">
        <v>26</v>
      </c>
      <c r="H26" s="117"/>
      <c r="I26" s="117"/>
      <c r="J26" s="117"/>
      <c r="K26" s="117"/>
      <c r="L26" s="128"/>
    </row>
    <row r="27" spans="1:12" s="119" customFormat="1" x14ac:dyDescent="0.2">
      <c r="A27" s="117"/>
      <c r="B27" s="117"/>
      <c r="C27" s="117"/>
      <c r="D27" s="117"/>
      <c r="E27" s="128"/>
      <c r="F27" s="79">
        <v>27</v>
      </c>
      <c r="G27" s="118">
        <v>27</v>
      </c>
      <c r="H27" s="117"/>
      <c r="I27" s="117"/>
      <c r="J27" s="117"/>
      <c r="K27" s="117"/>
      <c r="L27" s="128"/>
    </row>
    <row r="28" spans="1:12" s="119" customFormat="1" x14ac:dyDescent="0.2">
      <c r="A28" s="117"/>
      <c r="B28" s="117"/>
      <c r="C28" s="117"/>
      <c r="D28" s="117"/>
      <c r="E28" s="128"/>
      <c r="F28" s="79">
        <v>28</v>
      </c>
      <c r="G28" s="118">
        <v>28</v>
      </c>
      <c r="H28" s="117"/>
      <c r="I28" s="117"/>
      <c r="J28" s="117"/>
      <c r="K28" s="117"/>
      <c r="L28" s="128"/>
    </row>
    <row r="29" spans="1:12" s="119" customFormat="1" x14ac:dyDescent="0.2">
      <c r="A29" s="117"/>
      <c r="B29" s="117"/>
      <c r="C29" s="117"/>
      <c r="D29" s="117"/>
      <c r="E29" s="128"/>
      <c r="F29" s="79">
        <v>29</v>
      </c>
      <c r="G29" s="118">
        <v>29</v>
      </c>
      <c r="H29" s="117"/>
      <c r="I29" s="117"/>
      <c r="J29" s="117"/>
      <c r="K29" s="117"/>
      <c r="L29" s="128"/>
    </row>
    <row r="30" spans="1:12" s="119" customFormat="1" x14ac:dyDescent="0.2">
      <c r="A30" s="117"/>
      <c r="B30" s="117"/>
      <c r="C30" s="117"/>
      <c r="D30" s="117"/>
      <c r="E30" s="128"/>
      <c r="F30" s="79">
        <v>30</v>
      </c>
      <c r="G30" s="118">
        <v>30</v>
      </c>
      <c r="H30" s="117"/>
      <c r="I30" s="117"/>
      <c r="J30" s="117"/>
      <c r="K30" s="117"/>
      <c r="L30" s="128"/>
    </row>
    <row r="31" spans="1:12" s="119" customFormat="1" x14ac:dyDescent="0.2">
      <c r="A31" s="117"/>
      <c r="B31" s="117"/>
      <c r="C31" s="117"/>
      <c r="D31" s="117"/>
      <c r="E31" s="128"/>
      <c r="F31" s="79">
        <v>31</v>
      </c>
      <c r="G31" s="118">
        <v>31</v>
      </c>
      <c r="H31" s="117"/>
      <c r="I31" s="117"/>
      <c r="J31" s="117"/>
      <c r="K31" s="117"/>
      <c r="L31" s="128"/>
    </row>
    <row r="32" spans="1:12" s="119" customFormat="1" x14ac:dyDescent="0.2">
      <c r="A32" s="117"/>
      <c r="B32" s="117"/>
      <c r="C32" s="117"/>
      <c r="D32" s="117"/>
      <c r="E32" s="128"/>
      <c r="F32" s="79">
        <v>32</v>
      </c>
      <c r="G32" s="118">
        <v>32</v>
      </c>
      <c r="H32" s="117"/>
      <c r="I32" s="117"/>
      <c r="J32" s="117"/>
      <c r="K32" s="117"/>
      <c r="L32" s="128"/>
    </row>
    <row r="33" spans="1:12" s="119" customFormat="1" x14ac:dyDescent="0.2">
      <c r="A33" s="117"/>
      <c r="B33" s="117"/>
      <c r="C33" s="117"/>
      <c r="D33" s="117"/>
      <c r="E33" s="128"/>
      <c r="F33" s="79">
        <v>33</v>
      </c>
      <c r="G33" s="118">
        <v>33</v>
      </c>
      <c r="H33" s="117"/>
      <c r="I33" s="117"/>
      <c r="J33" s="117"/>
      <c r="K33" s="117"/>
      <c r="L33" s="128"/>
    </row>
    <row r="34" spans="1:12" s="119" customFormat="1" x14ac:dyDescent="0.2">
      <c r="A34" s="117"/>
      <c r="B34" s="117"/>
      <c r="C34" s="117"/>
      <c r="D34" s="117"/>
      <c r="E34" s="128"/>
      <c r="F34" s="79">
        <v>34</v>
      </c>
      <c r="G34" s="118">
        <v>34</v>
      </c>
      <c r="H34" s="117"/>
      <c r="I34" s="117"/>
      <c r="J34" s="117"/>
      <c r="K34" s="117"/>
      <c r="L34" s="128"/>
    </row>
    <row r="35" spans="1:12" s="119" customFormat="1" x14ac:dyDescent="0.2">
      <c r="A35" s="117"/>
      <c r="B35" s="117"/>
      <c r="C35" s="117"/>
      <c r="D35" s="117"/>
      <c r="E35" s="128"/>
      <c r="F35" s="79">
        <v>35</v>
      </c>
      <c r="G35" s="118">
        <v>35</v>
      </c>
      <c r="H35" s="117"/>
      <c r="I35" s="117"/>
      <c r="J35" s="117"/>
      <c r="K35" s="117"/>
      <c r="L35" s="128"/>
    </row>
    <row r="36" spans="1:12" s="119" customFormat="1" x14ac:dyDescent="0.2">
      <c r="A36" s="117"/>
      <c r="B36" s="117"/>
      <c r="C36" s="117"/>
      <c r="D36" s="117"/>
      <c r="E36" s="128"/>
      <c r="F36" s="79">
        <v>36</v>
      </c>
      <c r="G36" s="118">
        <v>36</v>
      </c>
      <c r="H36" s="117"/>
      <c r="I36" s="117"/>
      <c r="J36" s="117"/>
      <c r="K36" s="117"/>
      <c r="L36" s="128"/>
    </row>
    <row r="37" spans="1:12" s="119" customFormat="1" x14ac:dyDescent="0.2">
      <c r="A37" s="117"/>
      <c r="B37" s="117"/>
      <c r="C37" s="117"/>
      <c r="D37" s="117"/>
      <c r="E37" s="128"/>
      <c r="F37" s="79">
        <v>37</v>
      </c>
      <c r="G37" s="118">
        <v>37</v>
      </c>
      <c r="H37" s="117"/>
      <c r="I37" s="117"/>
      <c r="J37" s="117"/>
      <c r="K37" s="117"/>
      <c r="L37" s="128"/>
    </row>
    <row r="38" spans="1:12" s="119" customFormat="1" x14ac:dyDescent="0.2">
      <c r="A38" s="117"/>
      <c r="B38" s="117"/>
      <c r="C38" s="117"/>
      <c r="D38" s="117"/>
      <c r="E38" s="128"/>
      <c r="F38" s="79">
        <v>38</v>
      </c>
      <c r="G38" s="118">
        <v>38</v>
      </c>
      <c r="H38" s="117"/>
      <c r="I38" s="117"/>
      <c r="J38" s="117"/>
      <c r="K38" s="117"/>
      <c r="L38" s="128"/>
    </row>
    <row r="39" spans="1:12" s="119" customFormat="1" x14ac:dyDescent="0.2">
      <c r="A39" s="117"/>
      <c r="B39" s="117"/>
      <c r="C39" s="117"/>
      <c r="D39" s="117"/>
      <c r="E39" s="128"/>
      <c r="F39" s="79">
        <v>39</v>
      </c>
      <c r="G39" s="118">
        <v>39</v>
      </c>
      <c r="H39" s="117"/>
      <c r="I39" s="117"/>
      <c r="J39" s="117"/>
      <c r="K39" s="117"/>
      <c r="L39" s="128"/>
    </row>
    <row r="40" spans="1:12" s="119" customFormat="1" x14ac:dyDescent="0.2">
      <c r="A40" s="117"/>
      <c r="B40" s="117"/>
      <c r="C40" s="117"/>
      <c r="D40" s="117"/>
      <c r="E40" s="128"/>
      <c r="F40" s="79">
        <v>40</v>
      </c>
      <c r="G40" s="118">
        <v>40</v>
      </c>
      <c r="H40" s="117"/>
      <c r="I40" s="117"/>
      <c r="J40" s="117"/>
      <c r="K40" s="117"/>
      <c r="L40" s="128"/>
    </row>
    <row r="41" spans="1:12" s="119" customFormat="1" x14ac:dyDescent="0.2">
      <c r="A41" s="117"/>
      <c r="B41" s="117"/>
      <c r="C41" s="117"/>
      <c r="D41" s="117"/>
      <c r="E41" s="128"/>
      <c r="F41" s="79">
        <v>41</v>
      </c>
      <c r="G41" s="118">
        <v>41</v>
      </c>
      <c r="H41" s="117"/>
      <c r="I41" s="117"/>
      <c r="J41" s="117"/>
      <c r="K41" s="117"/>
      <c r="L41" s="128"/>
    </row>
    <row r="42" spans="1:12" s="119" customFormat="1" x14ac:dyDescent="0.2">
      <c r="A42" s="117"/>
      <c r="B42" s="117"/>
      <c r="C42" s="117"/>
      <c r="D42" s="117"/>
      <c r="E42" s="128"/>
      <c r="F42" s="79">
        <v>42</v>
      </c>
      <c r="G42" s="118">
        <v>42</v>
      </c>
      <c r="H42" s="117"/>
      <c r="I42" s="117"/>
      <c r="J42" s="117"/>
      <c r="K42" s="117"/>
      <c r="L42" s="128"/>
    </row>
    <row r="43" spans="1:12" s="119" customFormat="1" x14ac:dyDescent="0.2">
      <c r="A43" s="117"/>
      <c r="B43" s="117"/>
      <c r="C43" s="117"/>
      <c r="D43" s="117"/>
      <c r="E43" s="128"/>
      <c r="F43" s="79">
        <v>43</v>
      </c>
      <c r="G43" s="118">
        <v>43</v>
      </c>
      <c r="H43" s="117"/>
      <c r="I43" s="117"/>
      <c r="J43" s="117"/>
      <c r="K43" s="117"/>
      <c r="L43" s="128"/>
    </row>
    <row r="44" spans="1:12" s="119" customFormat="1" x14ac:dyDescent="0.2">
      <c r="A44" s="117"/>
      <c r="B44" s="117"/>
      <c r="C44" s="117"/>
      <c r="D44" s="117"/>
      <c r="E44" s="128"/>
      <c r="F44" s="79">
        <v>44</v>
      </c>
      <c r="G44" s="118">
        <v>44</v>
      </c>
      <c r="H44" s="117"/>
      <c r="I44" s="117"/>
      <c r="J44" s="117"/>
      <c r="K44" s="117"/>
      <c r="L44" s="128"/>
    </row>
    <row r="45" spans="1:12" s="119" customFormat="1" x14ac:dyDescent="0.2">
      <c r="A45" s="117"/>
      <c r="B45" s="117"/>
      <c r="C45" s="117"/>
      <c r="D45" s="117"/>
      <c r="E45" s="128"/>
      <c r="F45" s="79">
        <v>45</v>
      </c>
      <c r="G45" s="118">
        <v>45</v>
      </c>
      <c r="H45" s="117"/>
      <c r="I45" s="117"/>
      <c r="J45" s="117"/>
      <c r="K45" s="117"/>
      <c r="L45" s="128"/>
    </row>
    <row r="46" spans="1:12" s="119" customFormat="1" x14ac:dyDescent="0.2">
      <c r="A46" s="117"/>
      <c r="B46" s="117"/>
      <c r="C46" s="117"/>
      <c r="D46" s="117"/>
      <c r="E46" s="128"/>
      <c r="F46" s="79">
        <v>46</v>
      </c>
      <c r="G46" s="118">
        <v>46</v>
      </c>
      <c r="H46" s="117"/>
      <c r="I46" s="117"/>
      <c r="J46" s="117"/>
      <c r="K46" s="117"/>
      <c r="L46" s="128"/>
    </row>
    <row r="47" spans="1:12" s="119" customFormat="1" x14ac:dyDescent="0.2">
      <c r="A47" s="117"/>
      <c r="B47" s="117"/>
      <c r="C47" s="117"/>
      <c r="D47" s="117"/>
      <c r="E47" s="128"/>
      <c r="F47" s="79">
        <v>47</v>
      </c>
      <c r="G47" s="118">
        <v>47</v>
      </c>
      <c r="H47" s="117"/>
      <c r="I47" s="117"/>
      <c r="J47" s="117"/>
      <c r="K47" s="117"/>
      <c r="L47" s="128"/>
    </row>
    <row r="48" spans="1:12" s="119" customFormat="1" x14ac:dyDescent="0.2">
      <c r="A48" s="117"/>
      <c r="B48" s="117"/>
      <c r="C48" s="117"/>
      <c r="D48" s="117"/>
      <c r="E48" s="128"/>
      <c r="F48" s="79">
        <v>48</v>
      </c>
      <c r="G48" s="118">
        <v>48</v>
      </c>
      <c r="H48" s="117"/>
      <c r="I48" s="117"/>
      <c r="J48" s="117"/>
      <c r="K48" s="117"/>
      <c r="L48" s="128"/>
    </row>
    <row r="49" spans="1:12" s="119" customFormat="1" x14ac:dyDescent="0.2">
      <c r="A49" s="117"/>
      <c r="B49" s="117"/>
      <c r="C49" s="117"/>
      <c r="D49" s="117"/>
      <c r="E49" s="128"/>
      <c r="F49" s="79">
        <v>49</v>
      </c>
      <c r="G49" s="118">
        <v>49</v>
      </c>
      <c r="H49" s="117"/>
      <c r="I49" s="117"/>
      <c r="J49" s="117"/>
      <c r="K49" s="117"/>
      <c r="L49" s="128"/>
    </row>
    <row r="50" spans="1:12" s="119" customFormat="1" x14ac:dyDescent="0.2">
      <c r="A50" s="117"/>
      <c r="B50" s="117"/>
      <c r="C50" s="117"/>
      <c r="D50" s="117"/>
      <c r="E50" s="128"/>
      <c r="F50" s="79">
        <v>50</v>
      </c>
      <c r="G50" s="118">
        <v>50</v>
      </c>
      <c r="H50" s="117"/>
      <c r="I50" s="117"/>
      <c r="J50" s="117"/>
      <c r="K50" s="117"/>
      <c r="L50" s="128"/>
    </row>
    <row r="51" spans="1:12" s="119" customFormat="1" x14ac:dyDescent="0.2">
      <c r="A51" s="117"/>
      <c r="B51" s="117"/>
      <c r="C51" s="117"/>
      <c r="D51" s="117"/>
      <c r="E51" s="128"/>
      <c r="F51" s="79">
        <v>51</v>
      </c>
      <c r="G51" s="118">
        <v>51</v>
      </c>
      <c r="H51" s="117"/>
      <c r="I51" s="117"/>
      <c r="J51" s="117"/>
      <c r="K51" s="117"/>
      <c r="L51" s="128"/>
    </row>
    <row r="52" spans="1:12" s="119" customFormat="1" x14ac:dyDescent="0.2">
      <c r="A52" s="117"/>
      <c r="B52" s="117"/>
      <c r="C52" s="117"/>
      <c r="D52" s="117"/>
      <c r="E52" s="128"/>
      <c r="F52" s="79">
        <v>52</v>
      </c>
      <c r="G52" s="118">
        <v>52</v>
      </c>
      <c r="H52" s="117"/>
      <c r="I52" s="117"/>
      <c r="J52" s="117"/>
      <c r="K52" s="117"/>
      <c r="L52" s="128"/>
    </row>
    <row r="53" spans="1:12" s="119" customFormat="1" x14ac:dyDescent="0.2">
      <c r="A53" s="117"/>
      <c r="B53" s="117"/>
      <c r="C53" s="117"/>
      <c r="D53" s="117"/>
      <c r="E53" s="128"/>
      <c r="F53" s="79">
        <v>53</v>
      </c>
      <c r="G53" s="118">
        <v>53</v>
      </c>
      <c r="H53" s="117"/>
      <c r="I53" s="117"/>
      <c r="J53" s="117"/>
      <c r="K53" s="117"/>
      <c r="L53" s="128"/>
    </row>
    <row r="54" spans="1:12" s="119" customFormat="1" x14ac:dyDescent="0.2">
      <c r="A54" s="117"/>
      <c r="B54" s="117"/>
      <c r="C54" s="117"/>
      <c r="D54" s="117"/>
      <c r="E54" s="128"/>
      <c r="F54" s="79">
        <v>54</v>
      </c>
      <c r="G54" s="118">
        <v>54</v>
      </c>
      <c r="H54" s="117"/>
      <c r="I54" s="117"/>
      <c r="J54" s="117"/>
      <c r="K54" s="117"/>
      <c r="L54" s="128"/>
    </row>
    <row r="55" spans="1:12" s="119" customFormat="1" x14ac:dyDescent="0.2">
      <c r="A55" s="117"/>
      <c r="B55" s="117"/>
      <c r="C55" s="117"/>
      <c r="D55" s="117"/>
      <c r="E55" s="128"/>
      <c r="F55" s="79">
        <v>55</v>
      </c>
      <c r="G55" s="118">
        <v>55</v>
      </c>
      <c r="H55" s="117"/>
      <c r="I55" s="117"/>
      <c r="J55" s="117"/>
      <c r="K55" s="117"/>
      <c r="L55" s="128"/>
    </row>
    <row r="56" spans="1:12" s="119" customFormat="1" x14ac:dyDescent="0.2">
      <c r="A56" s="117"/>
      <c r="B56" s="117"/>
      <c r="C56" s="117"/>
      <c r="D56" s="117"/>
      <c r="E56" s="128"/>
      <c r="F56" s="79">
        <v>56</v>
      </c>
      <c r="G56" s="118">
        <v>56</v>
      </c>
      <c r="H56" s="117"/>
      <c r="I56" s="117"/>
      <c r="J56" s="117"/>
      <c r="K56" s="117"/>
      <c r="L56" s="128"/>
    </row>
    <row r="57" spans="1:12" s="119" customFormat="1" x14ac:dyDescent="0.2">
      <c r="A57" s="117"/>
      <c r="B57" s="117"/>
      <c r="C57" s="117"/>
      <c r="D57" s="117"/>
      <c r="E57" s="128"/>
      <c r="F57" s="79">
        <v>57</v>
      </c>
      <c r="G57" s="118">
        <v>57</v>
      </c>
      <c r="H57" s="117"/>
      <c r="I57" s="117"/>
      <c r="J57" s="117"/>
      <c r="K57" s="117"/>
      <c r="L57" s="128"/>
    </row>
    <row r="58" spans="1:12" s="119" customFormat="1" x14ac:dyDescent="0.2">
      <c r="A58" s="117"/>
      <c r="B58" s="117"/>
      <c r="C58" s="117"/>
      <c r="D58" s="117"/>
      <c r="E58" s="128"/>
      <c r="F58" s="79">
        <v>58</v>
      </c>
      <c r="G58" s="118">
        <v>58</v>
      </c>
      <c r="H58" s="117"/>
      <c r="I58" s="117"/>
      <c r="J58" s="117"/>
      <c r="K58" s="117"/>
      <c r="L58" s="128"/>
    </row>
    <row r="59" spans="1:12" s="119" customFormat="1" x14ac:dyDescent="0.2">
      <c r="A59" s="117"/>
      <c r="B59" s="117"/>
      <c r="C59" s="117"/>
      <c r="D59" s="117"/>
      <c r="E59" s="128"/>
      <c r="F59" s="79">
        <v>59</v>
      </c>
      <c r="G59" s="118">
        <v>59</v>
      </c>
      <c r="H59" s="117"/>
      <c r="I59" s="117"/>
      <c r="J59" s="117"/>
      <c r="K59" s="117"/>
      <c r="L59" s="128"/>
    </row>
    <row r="60" spans="1:12" s="119" customFormat="1" x14ac:dyDescent="0.2">
      <c r="A60" s="117"/>
      <c r="B60" s="117"/>
      <c r="C60" s="117"/>
      <c r="D60" s="117"/>
      <c r="E60" s="128"/>
      <c r="F60" s="79">
        <v>60</v>
      </c>
      <c r="G60" s="118">
        <v>60</v>
      </c>
      <c r="H60" s="117"/>
      <c r="I60" s="117"/>
      <c r="J60" s="117"/>
      <c r="K60" s="117"/>
      <c r="L60" s="128"/>
    </row>
    <row r="61" spans="1:12" s="119" customFormat="1" x14ac:dyDescent="0.2">
      <c r="A61" s="117"/>
      <c r="B61" s="117"/>
      <c r="C61" s="117"/>
      <c r="D61" s="117"/>
      <c r="E61" s="128"/>
      <c r="F61" s="79">
        <v>61</v>
      </c>
      <c r="G61" s="118">
        <v>61</v>
      </c>
      <c r="H61" s="117"/>
      <c r="I61" s="117"/>
      <c r="J61" s="117"/>
      <c r="K61" s="117"/>
      <c r="L61" s="128"/>
    </row>
    <row r="62" spans="1:12" s="119" customFormat="1" x14ac:dyDescent="0.2">
      <c r="A62" s="117"/>
      <c r="B62" s="117"/>
      <c r="C62" s="117"/>
      <c r="D62" s="117"/>
      <c r="E62" s="128"/>
      <c r="F62" s="79">
        <v>62</v>
      </c>
      <c r="G62" s="118">
        <v>62</v>
      </c>
      <c r="H62" s="117"/>
      <c r="I62" s="117"/>
      <c r="J62" s="117"/>
      <c r="K62" s="117"/>
      <c r="L62" s="128"/>
    </row>
    <row r="63" spans="1:12" s="119" customFormat="1" x14ac:dyDescent="0.2">
      <c r="A63" s="117"/>
      <c r="B63" s="117"/>
      <c r="C63" s="117"/>
      <c r="D63" s="117"/>
      <c r="E63" s="128"/>
      <c r="F63" s="79">
        <v>63</v>
      </c>
      <c r="G63" s="118">
        <v>63</v>
      </c>
      <c r="H63" s="117"/>
      <c r="I63" s="117"/>
      <c r="J63" s="117"/>
      <c r="K63" s="117"/>
      <c r="L63" s="128"/>
    </row>
    <row r="64" spans="1:12" s="119" customFormat="1" x14ac:dyDescent="0.2">
      <c r="A64" s="117"/>
      <c r="B64" s="117"/>
      <c r="C64" s="117"/>
      <c r="D64" s="117"/>
      <c r="E64" s="128"/>
      <c r="F64" s="79">
        <v>64</v>
      </c>
      <c r="G64" s="118">
        <v>64</v>
      </c>
      <c r="H64" s="117"/>
      <c r="I64" s="117"/>
      <c r="J64" s="117"/>
      <c r="K64" s="117"/>
      <c r="L64" s="128"/>
    </row>
    <row r="65" spans="1:12" s="119" customFormat="1" x14ac:dyDescent="0.2">
      <c r="A65" s="117"/>
      <c r="B65" s="117"/>
      <c r="C65" s="117"/>
      <c r="D65" s="117"/>
      <c r="E65" s="128"/>
      <c r="F65" s="79">
        <v>65</v>
      </c>
      <c r="G65" s="118">
        <v>65</v>
      </c>
      <c r="H65" s="117"/>
      <c r="I65" s="117"/>
      <c r="J65" s="117"/>
      <c r="K65" s="117"/>
      <c r="L65" s="128"/>
    </row>
    <row r="66" spans="1:12" s="119" customFormat="1" x14ac:dyDescent="0.2">
      <c r="A66" s="117"/>
      <c r="B66" s="117"/>
      <c r="C66" s="117"/>
      <c r="D66" s="117"/>
      <c r="E66" s="128"/>
      <c r="F66" s="79">
        <v>66</v>
      </c>
      <c r="G66" s="118">
        <v>66</v>
      </c>
      <c r="H66" s="117"/>
      <c r="I66" s="117"/>
      <c r="J66" s="117"/>
      <c r="K66" s="117"/>
      <c r="L66" s="128"/>
    </row>
    <row r="67" spans="1:12" s="119" customFormat="1" x14ac:dyDescent="0.2">
      <c r="A67" s="117"/>
      <c r="B67" s="117"/>
      <c r="C67" s="117"/>
      <c r="D67" s="117"/>
      <c r="E67" s="128"/>
      <c r="F67" s="79">
        <v>67</v>
      </c>
      <c r="G67" s="118">
        <v>67</v>
      </c>
      <c r="H67" s="117"/>
      <c r="I67" s="117"/>
      <c r="J67" s="117"/>
      <c r="K67" s="117"/>
      <c r="L67" s="128"/>
    </row>
    <row r="68" spans="1:12" s="119" customFormat="1" x14ac:dyDescent="0.2">
      <c r="A68" s="117"/>
      <c r="B68" s="117"/>
      <c r="C68" s="117"/>
      <c r="D68" s="117"/>
      <c r="E68" s="128"/>
      <c r="F68" s="79">
        <v>68</v>
      </c>
      <c r="G68" s="118">
        <v>68</v>
      </c>
      <c r="H68" s="117"/>
      <c r="I68" s="117"/>
      <c r="J68" s="117"/>
      <c r="K68" s="117"/>
      <c r="L68" s="128"/>
    </row>
    <row r="69" spans="1:12" s="119" customFormat="1" x14ac:dyDescent="0.2">
      <c r="A69" s="117"/>
      <c r="B69" s="117"/>
      <c r="C69" s="117"/>
      <c r="D69" s="117"/>
      <c r="E69" s="128"/>
      <c r="F69" s="79">
        <v>69</v>
      </c>
      <c r="G69" s="118">
        <v>69</v>
      </c>
      <c r="H69" s="117"/>
      <c r="I69" s="117"/>
      <c r="J69" s="117"/>
      <c r="K69" s="117"/>
      <c r="L69" s="128"/>
    </row>
    <row r="70" spans="1:12" s="119" customFormat="1" x14ac:dyDescent="0.2">
      <c r="A70" s="117"/>
      <c r="B70" s="117"/>
      <c r="C70" s="117"/>
      <c r="D70" s="117"/>
      <c r="E70" s="128"/>
      <c r="F70" s="79">
        <v>70</v>
      </c>
      <c r="G70" s="118">
        <v>70</v>
      </c>
      <c r="H70" s="117"/>
      <c r="I70" s="117"/>
      <c r="J70" s="117"/>
      <c r="K70" s="117"/>
      <c r="L70" s="128"/>
    </row>
    <row r="71" spans="1:12" s="119" customFormat="1" x14ac:dyDescent="0.2">
      <c r="A71" s="117"/>
      <c r="B71" s="117"/>
      <c r="C71" s="117"/>
      <c r="D71" s="117"/>
      <c r="E71" s="128"/>
      <c r="F71" s="79">
        <v>71</v>
      </c>
      <c r="G71" s="118">
        <v>71</v>
      </c>
      <c r="H71" s="117"/>
      <c r="I71" s="117"/>
      <c r="J71" s="117"/>
      <c r="K71" s="117"/>
      <c r="L71" s="128"/>
    </row>
    <row r="72" spans="1:12" s="119" customFormat="1" x14ac:dyDescent="0.2">
      <c r="A72" s="117"/>
      <c r="B72" s="117"/>
      <c r="C72" s="117"/>
      <c r="D72" s="117"/>
      <c r="E72" s="128"/>
      <c r="F72" s="79">
        <v>72</v>
      </c>
      <c r="G72" s="118">
        <v>72</v>
      </c>
      <c r="H72" s="117"/>
      <c r="I72" s="117"/>
      <c r="J72" s="117"/>
      <c r="K72" s="117"/>
      <c r="L72" s="128"/>
    </row>
    <row r="73" spans="1:12" s="119" customFormat="1" x14ac:dyDescent="0.2">
      <c r="A73" s="117"/>
      <c r="B73" s="117"/>
      <c r="C73" s="117"/>
      <c r="D73" s="117"/>
      <c r="E73" s="128"/>
      <c r="F73" s="79">
        <v>73</v>
      </c>
      <c r="G73" s="118">
        <v>73</v>
      </c>
      <c r="H73" s="117"/>
      <c r="I73" s="117"/>
      <c r="J73" s="117"/>
      <c r="K73" s="117"/>
      <c r="L73" s="128"/>
    </row>
    <row r="74" spans="1:12" s="119" customFormat="1" x14ac:dyDescent="0.2">
      <c r="A74" s="117"/>
      <c r="B74" s="117"/>
      <c r="C74" s="117"/>
      <c r="D74" s="117"/>
      <c r="E74" s="128"/>
      <c r="F74" s="79">
        <v>74</v>
      </c>
      <c r="G74" s="118">
        <v>74</v>
      </c>
      <c r="H74" s="117"/>
      <c r="I74" s="117"/>
      <c r="J74" s="117"/>
      <c r="K74" s="117"/>
      <c r="L74" s="128"/>
    </row>
    <row r="75" spans="1:12" s="119" customFormat="1" x14ac:dyDescent="0.2">
      <c r="A75" s="117"/>
      <c r="B75" s="117"/>
      <c r="C75" s="117"/>
      <c r="D75" s="117"/>
      <c r="E75" s="128"/>
      <c r="F75" s="79">
        <v>75</v>
      </c>
      <c r="G75" s="118">
        <v>75</v>
      </c>
      <c r="H75" s="117"/>
      <c r="I75" s="117"/>
      <c r="J75" s="117"/>
      <c r="K75" s="117"/>
      <c r="L75" s="128"/>
    </row>
    <row r="76" spans="1:12" s="119" customFormat="1" x14ac:dyDescent="0.2">
      <c r="A76" s="117"/>
      <c r="B76" s="117"/>
      <c r="C76" s="117"/>
      <c r="D76" s="117"/>
      <c r="E76" s="128"/>
      <c r="F76" s="79">
        <v>76</v>
      </c>
      <c r="G76" s="118">
        <v>76</v>
      </c>
      <c r="H76" s="117"/>
      <c r="I76" s="117"/>
      <c r="J76" s="117"/>
      <c r="K76" s="117"/>
      <c r="L76" s="128"/>
    </row>
    <row r="77" spans="1:12" s="119" customFormat="1" x14ac:dyDescent="0.2">
      <c r="A77" s="117"/>
      <c r="B77" s="117"/>
      <c r="C77" s="117"/>
      <c r="D77" s="117"/>
      <c r="E77" s="128"/>
      <c r="F77" s="79">
        <v>77</v>
      </c>
      <c r="G77" s="118">
        <v>77</v>
      </c>
      <c r="H77" s="117"/>
      <c r="I77" s="117"/>
      <c r="J77" s="117"/>
      <c r="K77" s="117"/>
      <c r="L77" s="128"/>
    </row>
    <row r="78" spans="1:12" s="119" customFormat="1" x14ac:dyDescent="0.2">
      <c r="A78" s="117"/>
      <c r="B78" s="117"/>
      <c r="C78" s="117"/>
      <c r="D78" s="117"/>
      <c r="E78" s="128"/>
      <c r="F78" s="79">
        <v>78</v>
      </c>
      <c r="G78" s="118">
        <v>78</v>
      </c>
      <c r="H78" s="117"/>
      <c r="I78" s="117"/>
      <c r="J78" s="117"/>
      <c r="K78" s="117"/>
      <c r="L78" s="128"/>
    </row>
    <row r="79" spans="1:12" s="119" customFormat="1" x14ac:dyDescent="0.2">
      <c r="A79" s="117"/>
      <c r="B79" s="117"/>
      <c r="C79" s="117"/>
      <c r="D79" s="117"/>
      <c r="E79" s="128"/>
      <c r="F79" s="79">
        <v>79</v>
      </c>
      <c r="G79" s="118">
        <v>79</v>
      </c>
      <c r="H79" s="117"/>
      <c r="I79" s="117"/>
      <c r="J79" s="117"/>
      <c r="K79" s="117"/>
      <c r="L79" s="128"/>
    </row>
    <row r="80" spans="1:12" s="119" customFormat="1" x14ac:dyDescent="0.2">
      <c r="A80" s="117"/>
      <c r="B80" s="117"/>
      <c r="C80" s="117"/>
      <c r="D80" s="117"/>
      <c r="E80" s="128"/>
      <c r="F80" s="79">
        <v>80</v>
      </c>
      <c r="G80" s="118">
        <v>80</v>
      </c>
      <c r="H80" s="117"/>
      <c r="I80" s="117"/>
      <c r="J80" s="117"/>
      <c r="K80" s="117"/>
      <c r="L80" s="128"/>
    </row>
    <row r="81" spans="1:12" s="119" customFormat="1" x14ac:dyDescent="0.2">
      <c r="A81" s="117"/>
      <c r="B81" s="117"/>
      <c r="C81" s="117"/>
      <c r="D81" s="117"/>
      <c r="E81" s="128"/>
      <c r="F81" s="79">
        <v>81</v>
      </c>
      <c r="G81" s="118">
        <v>81</v>
      </c>
      <c r="H81" s="117"/>
      <c r="I81" s="117"/>
      <c r="J81" s="117"/>
      <c r="K81" s="117"/>
      <c r="L81" s="128"/>
    </row>
    <row r="82" spans="1:12" s="119" customFormat="1" x14ac:dyDescent="0.2">
      <c r="A82" s="117"/>
      <c r="B82" s="117"/>
      <c r="C82" s="117"/>
      <c r="D82" s="117"/>
      <c r="E82" s="128"/>
      <c r="F82" s="79">
        <v>82</v>
      </c>
      <c r="G82" s="118">
        <v>82</v>
      </c>
      <c r="H82" s="117"/>
      <c r="I82" s="117"/>
      <c r="J82" s="117"/>
      <c r="K82" s="117"/>
      <c r="L82" s="128"/>
    </row>
    <row r="83" spans="1:12" s="119" customFormat="1" x14ac:dyDescent="0.2">
      <c r="A83" s="117"/>
      <c r="B83" s="117"/>
      <c r="C83" s="117"/>
      <c r="D83" s="117"/>
      <c r="E83" s="128"/>
      <c r="F83" s="79">
        <v>83</v>
      </c>
      <c r="G83" s="118">
        <v>83</v>
      </c>
      <c r="H83" s="117"/>
      <c r="I83" s="117"/>
      <c r="J83" s="117"/>
      <c r="K83" s="117"/>
      <c r="L83" s="128"/>
    </row>
    <row r="84" spans="1:12" s="119" customFormat="1" x14ac:dyDescent="0.2">
      <c r="A84" s="117"/>
      <c r="B84" s="117"/>
      <c r="C84" s="117"/>
      <c r="D84" s="117"/>
      <c r="E84" s="128"/>
      <c r="F84" s="79">
        <v>84</v>
      </c>
      <c r="G84" s="118">
        <v>84</v>
      </c>
      <c r="H84" s="117"/>
      <c r="I84" s="117"/>
      <c r="J84" s="117"/>
      <c r="K84" s="117"/>
      <c r="L84" s="128"/>
    </row>
    <row r="85" spans="1:12" s="119" customFormat="1" x14ac:dyDescent="0.2">
      <c r="A85" s="117"/>
      <c r="B85" s="117"/>
      <c r="C85" s="117"/>
      <c r="D85" s="117"/>
      <c r="E85" s="128"/>
      <c r="F85" s="79">
        <v>85</v>
      </c>
      <c r="G85" s="118">
        <v>85</v>
      </c>
      <c r="H85" s="117"/>
      <c r="I85" s="117"/>
      <c r="J85" s="117"/>
      <c r="K85" s="117"/>
      <c r="L85" s="128"/>
    </row>
    <row r="86" spans="1:12" s="119" customFormat="1" x14ac:dyDescent="0.2">
      <c r="A86" s="117"/>
      <c r="B86" s="117"/>
      <c r="C86" s="117"/>
      <c r="D86" s="117"/>
      <c r="E86" s="128"/>
      <c r="F86" s="79">
        <v>86</v>
      </c>
      <c r="G86" s="118">
        <v>86</v>
      </c>
      <c r="H86" s="117"/>
      <c r="I86" s="117"/>
      <c r="J86" s="117"/>
      <c r="K86" s="117"/>
      <c r="L86" s="128"/>
    </row>
    <row r="87" spans="1:12" s="119" customFormat="1" x14ac:dyDescent="0.2">
      <c r="A87" s="117"/>
      <c r="B87" s="117"/>
      <c r="C87" s="117"/>
      <c r="D87" s="117"/>
      <c r="E87" s="128"/>
      <c r="F87" s="79">
        <v>87</v>
      </c>
      <c r="G87" s="118">
        <v>87</v>
      </c>
      <c r="H87" s="117"/>
      <c r="I87" s="117"/>
      <c r="J87" s="117"/>
      <c r="K87" s="117"/>
      <c r="L87" s="128"/>
    </row>
    <row r="88" spans="1:12" s="119" customFormat="1" x14ac:dyDescent="0.2">
      <c r="A88" s="117"/>
      <c r="B88" s="117"/>
      <c r="C88" s="117"/>
      <c r="D88" s="117"/>
      <c r="E88" s="128"/>
      <c r="F88" s="79">
        <v>88</v>
      </c>
      <c r="G88" s="118">
        <v>88</v>
      </c>
      <c r="H88" s="117"/>
      <c r="I88" s="117"/>
      <c r="J88" s="117"/>
      <c r="K88" s="117"/>
      <c r="L88" s="128"/>
    </row>
    <row r="89" spans="1:12" s="119" customFormat="1" x14ac:dyDescent="0.2">
      <c r="A89" s="117"/>
      <c r="B89" s="117"/>
      <c r="C89" s="117"/>
      <c r="D89" s="117"/>
      <c r="E89" s="128"/>
      <c r="F89" s="79">
        <v>89</v>
      </c>
      <c r="G89" s="118">
        <v>89</v>
      </c>
      <c r="H89" s="117"/>
      <c r="I89" s="117"/>
      <c r="J89" s="117"/>
      <c r="K89" s="117"/>
      <c r="L89" s="128"/>
    </row>
    <row r="90" spans="1:12" s="119" customFormat="1" x14ac:dyDescent="0.2">
      <c r="A90" s="117"/>
      <c r="B90" s="117"/>
      <c r="C90" s="117"/>
      <c r="D90" s="117"/>
      <c r="E90" s="128"/>
      <c r="F90" s="79">
        <v>90</v>
      </c>
      <c r="G90" s="118">
        <v>90</v>
      </c>
      <c r="H90" s="117"/>
      <c r="I90" s="117"/>
      <c r="J90" s="117"/>
      <c r="K90" s="117"/>
      <c r="L90" s="128"/>
    </row>
    <row r="91" spans="1:12" s="119" customFormat="1" x14ac:dyDescent="0.2">
      <c r="A91" s="117"/>
      <c r="B91" s="117"/>
      <c r="C91" s="117"/>
      <c r="D91" s="117"/>
      <c r="E91" s="128"/>
      <c r="F91" s="79">
        <v>91</v>
      </c>
      <c r="G91" s="118">
        <v>91</v>
      </c>
      <c r="H91" s="117"/>
      <c r="I91" s="117"/>
      <c r="J91" s="117"/>
      <c r="K91" s="117"/>
      <c r="L91" s="128"/>
    </row>
    <row r="92" spans="1:12" s="119" customFormat="1" x14ac:dyDescent="0.2">
      <c r="A92" s="117"/>
      <c r="B92" s="117"/>
      <c r="C92" s="117"/>
      <c r="D92" s="117"/>
      <c r="E92" s="128"/>
      <c r="F92" s="79">
        <v>92</v>
      </c>
      <c r="G92" s="118">
        <v>92</v>
      </c>
      <c r="H92" s="117"/>
      <c r="I92" s="117"/>
      <c r="J92" s="117"/>
      <c r="K92" s="117"/>
      <c r="L92" s="128"/>
    </row>
    <row r="93" spans="1:12" s="119" customFormat="1" x14ac:dyDescent="0.2">
      <c r="A93" s="117"/>
      <c r="B93" s="117"/>
      <c r="C93" s="117"/>
      <c r="D93" s="117"/>
      <c r="E93" s="128"/>
      <c r="F93" s="79">
        <v>93</v>
      </c>
      <c r="G93" s="118">
        <v>93</v>
      </c>
      <c r="H93" s="117"/>
      <c r="I93" s="117"/>
      <c r="J93" s="117"/>
      <c r="K93" s="117"/>
      <c r="L93" s="128"/>
    </row>
    <row r="94" spans="1:12" s="119" customFormat="1" x14ac:dyDescent="0.2">
      <c r="A94" s="117"/>
      <c r="B94" s="117"/>
      <c r="C94" s="117"/>
      <c r="D94" s="117"/>
      <c r="E94" s="128"/>
      <c r="F94" s="79">
        <v>94</v>
      </c>
      <c r="G94" s="118">
        <v>94</v>
      </c>
      <c r="H94" s="117"/>
      <c r="I94" s="117"/>
      <c r="J94" s="117"/>
      <c r="K94" s="117"/>
      <c r="L94" s="128"/>
    </row>
    <row r="95" spans="1:12" s="119" customFormat="1" x14ac:dyDescent="0.2">
      <c r="A95" s="117"/>
      <c r="B95" s="117"/>
      <c r="C95" s="117"/>
      <c r="D95" s="117"/>
      <c r="E95" s="128"/>
      <c r="F95" s="79">
        <v>95</v>
      </c>
      <c r="G95" s="118">
        <v>95</v>
      </c>
      <c r="H95" s="117"/>
      <c r="I95" s="117"/>
      <c r="J95" s="117"/>
      <c r="K95" s="117"/>
      <c r="L95" s="128"/>
    </row>
    <row r="96" spans="1:12" s="119" customFormat="1" x14ac:dyDescent="0.2">
      <c r="A96" s="117"/>
      <c r="B96" s="117"/>
      <c r="C96" s="117"/>
      <c r="D96" s="117"/>
      <c r="E96" s="128"/>
      <c r="F96" s="79">
        <v>96</v>
      </c>
      <c r="G96" s="118">
        <v>96</v>
      </c>
      <c r="H96" s="117"/>
      <c r="I96" s="117"/>
      <c r="J96" s="117"/>
      <c r="K96" s="117"/>
      <c r="L96" s="128"/>
    </row>
    <row r="97" spans="1:12" s="119" customFormat="1" x14ac:dyDescent="0.2">
      <c r="A97" s="117"/>
      <c r="B97" s="117"/>
      <c r="C97" s="117"/>
      <c r="D97" s="117"/>
      <c r="E97" s="128"/>
      <c r="F97" s="79">
        <v>97</v>
      </c>
      <c r="G97" s="118">
        <v>97</v>
      </c>
      <c r="H97" s="117"/>
      <c r="I97" s="117"/>
      <c r="J97" s="117"/>
      <c r="K97" s="117"/>
      <c r="L97" s="128"/>
    </row>
    <row r="98" spans="1:12" s="119" customFormat="1" x14ac:dyDescent="0.2">
      <c r="A98" s="117"/>
      <c r="B98" s="117"/>
      <c r="C98" s="117"/>
      <c r="D98" s="117"/>
      <c r="E98" s="128"/>
      <c r="F98" s="79">
        <v>98</v>
      </c>
      <c r="G98" s="118">
        <v>98</v>
      </c>
      <c r="H98" s="117"/>
      <c r="I98" s="117"/>
      <c r="J98" s="117"/>
      <c r="K98" s="117"/>
      <c r="L98" s="128"/>
    </row>
    <row r="99" spans="1:12" s="119" customFormat="1" x14ac:dyDescent="0.2">
      <c r="A99" s="117"/>
      <c r="B99" s="117"/>
      <c r="C99" s="117"/>
      <c r="D99" s="117"/>
      <c r="E99" s="128"/>
      <c r="F99" s="79">
        <v>99</v>
      </c>
      <c r="G99" s="118">
        <v>99</v>
      </c>
      <c r="H99" s="117"/>
      <c r="I99" s="117"/>
      <c r="J99" s="117"/>
      <c r="K99" s="117"/>
      <c r="L99" s="128"/>
    </row>
    <row r="100" spans="1:12" s="119" customFormat="1" x14ac:dyDescent="0.2">
      <c r="A100" s="117"/>
      <c r="B100" s="117"/>
      <c r="C100" s="117"/>
      <c r="D100" s="117"/>
      <c r="E100" s="128"/>
      <c r="F100" s="79">
        <v>100</v>
      </c>
      <c r="G100" s="118">
        <v>100</v>
      </c>
      <c r="H100" s="117"/>
      <c r="I100" s="117"/>
      <c r="J100" s="117"/>
      <c r="K100" s="117"/>
      <c r="L100" s="128"/>
    </row>
    <row r="101" spans="1:12" s="119" customFormat="1" x14ac:dyDescent="0.2">
      <c r="A101" s="117"/>
      <c r="B101" s="117"/>
      <c r="C101" s="117"/>
      <c r="D101" s="117"/>
      <c r="E101" s="128"/>
      <c r="F101" s="79">
        <v>101</v>
      </c>
      <c r="G101" s="118">
        <v>101</v>
      </c>
      <c r="H101" s="117"/>
      <c r="I101" s="117"/>
      <c r="J101" s="117"/>
      <c r="K101" s="117"/>
      <c r="L101" s="128"/>
    </row>
    <row r="102" spans="1:12" s="119" customFormat="1" x14ac:dyDescent="0.2">
      <c r="A102" s="117"/>
      <c r="B102" s="117"/>
      <c r="C102" s="117"/>
      <c r="D102" s="117"/>
      <c r="E102" s="128"/>
      <c r="F102" s="79">
        <v>102</v>
      </c>
      <c r="G102" s="118">
        <v>102</v>
      </c>
      <c r="H102" s="117"/>
      <c r="I102" s="117"/>
      <c r="J102" s="117"/>
      <c r="K102" s="117"/>
      <c r="L102" s="128"/>
    </row>
    <row r="103" spans="1:12" s="119" customFormat="1" x14ac:dyDescent="0.2">
      <c r="A103" s="117"/>
      <c r="B103" s="117"/>
      <c r="C103" s="117"/>
      <c r="D103" s="117"/>
      <c r="E103" s="128"/>
      <c r="F103" s="79">
        <v>103</v>
      </c>
      <c r="G103" s="118">
        <v>103</v>
      </c>
      <c r="H103" s="117"/>
      <c r="I103" s="117"/>
      <c r="J103" s="117"/>
      <c r="K103" s="117"/>
      <c r="L103" s="128"/>
    </row>
    <row r="104" spans="1:12" s="119" customFormat="1" x14ac:dyDescent="0.2">
      <c r="A104" s="117"/>
      <c r="B104" s="117"/>
      <c r="C104" s="117"/>
      <c r="D104" s="117"/>
      <c r="E104" s="128"/>
      <c r="F104" s="79">
        <v>104</v>
      </c>
      <c r="G104" s="118">
        <v>104</v>
      </c>
      <c r="H104" s="117"/>
      <c r="I104" s="117"/>
      <c r="J104" s="117"/>
      <c r="K104" s="117"/>
      <c r="L104" s="128"/>
    </row>
    <row r="105" spans="1:12" s="119" customFormat="1" x14ac:dyDescent="0.2">
      <c r="A105" s="117"/>
      <c r="B105" s="117"/>
      <c r="C105" s="117"/>
      <c r="D105" s="117"/>
      <c r="E105" s="128"/>
      <c r="F105" s="79">
        <v>105</v>
      </c>
      <c r="G105" s="118">
        <v>105</v>
      </c>
      <c r="H105" s="117"/>
      <c r="I105" s="117"/>
      <c r="J105" s="117"/>
      <c r="K105" s="117"/>
      <c r="L105" s="128"/>
    </row>
    <row r="106" spans="1:12" s="119" customFormat="1" x14ac:dyDescent="0.2">
      <c r="A106" s="117"/>
      <c r="B106" s="117"/>
      <c r="C106" s="117"/>
      <c r="D106" s="117"/>
      <c r="E106" s="128"/>
      <c r="F106" s="79">
        <v>106</v>
      </c>
      <c r="G106" s="118">
        <v>106</v>
      </c>
      <c r="H106" s="117"/>
      <c r="I106" s="117"/>
      <c r="J106" s="117"/>
      <c r="K106" s="117"/>
      <c r="L106" s="128"/>
    </row>
    <row r="107" spans="1:12" s="119" customFormat="1" x14ac:dyDescent="0.2">
      <c r="A107" s="117"/>
      <c r="B107" s="117"/>
      <c r="C107" s="117"/>
      <c r="D107" s="117"/>
      <c r="E107" s="128"/>
      <c r="F107" s="79">
        <v>107</v>
      </c>
      <c r="G107" s="118">
        <v>107</v>
      </c>
      <c r="H107" s="117"/>
      <c r="I107" s="117"/>
      <c r="J107" s="117"/>
      <c r="K107" s="117"/>
      <c r="L107" s="128"/>
    </row>
    <row r="108" spans="1:12" s="119" customFormat="1" x14ac:dyDescent="0.2">
      <c r="A108" s="117"/>
      <c r="B108" s="117"/>
      <c r="C108" s="117"/>
      <c r="D108" s="117"/>
      <c r="E108" s="128"/>
      <c r="F108" s="79">
        <v>108</v>
      </c>
      <c r="G108" s="118">
        <v>108</v>
      </c>
      <c r="H108" s="117"/>
      <c r="I108" s="117"/>
      <c r="J108" s="117"/>
      <c r="K108" s="117"/>
      <c r="L108" s="128"/>
    </row>
    <row r="109" spans="1:12" s="119" customFormat="1" x14ac:dyDescent="0.2">
      <c r="A109" s="117"/>
      <c r="B109" s="117"/>
      <c r="C109" s="117"/>
      <c r="D109" s="117"/>
      <c r="E109" s="128"/>
      <c r="F109" s="79">
        <v>109</v>
      </c>
      <c r="G109" s="118">
        <v>109</v>
      </c>
      <c r="H109" s="117"/>
      <c r="I109" s="117"/>
      <c r="J109" s="117"/>
      <c r="K109" s="117"/>
      <c r="L109" s="128"/>
    </row>
    <row r="110" spans="1:12" s="119" customFormat="1" x14ac:dyDescent="0.2">
      <c r="A110" s="117"/>
      <c r="B110" s="117"/>
      <c r="C110" s="117"/>
      <c r="D110" s="117"/>
      <c r="E110" s="128"/>
      <c r="F110" s="79">
        <v>110</v>
      </c>
      <c r="G110" s="118">
        <v>110</v>
      </c>
      <c r="H110" s="117"/>
      <c r="I110" s="117"/>
      <c r="J110" s="117"/>
      <c r="K110" s="117"/>
      <c r="L110" s="128"/>
    </row>
    <row r="111" spans="1:12" s="119" customFormat="1" x14ac:dyDescent="0.2">
      <c r="A111" s="117"/>
      <c r="B111" s="117"/>
      <c r="C111" s="117"/>
      <c r="D111" s="117"/>
      <c r="E111" s="128"/>
      <c r="F111" s="79">
        <v>111</v>
      </c>
      <c r="G111" s="118">
        <v>111</v>
      </c>
      <c r="H111" s="117"/>
      <c r="I111" s="117"/>
      <c r="J111" s="117"/>
      <c r="K111" s="117"/>
      <c r="L111" s="128"/>
    </row>
    <row r="112" spans="1:12" s="119" customFormat="1" x14ac:dyDescent="0.2">
      <c r="A112" s="117"/>
      <c r="B112" s="117"/>
      <c r="C112" s="117"/>
      <c r="D112" s="117"/>
      <c r="E112" s="128"/>
      <c r="F112" s="79">
        <v>112</v>
      </c>
      <c r="G112" s="118">
        <v>112</v>
      </c>
      <c r="H112" s="117"/>
      <c r="I112" s="117"/>
      <c r="J112" s="117"/>
      <c r="K112" s="117"/>
      <c r="L112" s="128"/>
    </row>
    <row r="113" spans="1:12" s="119" customFormat="1" x14ac:dyDescent="0.2">
      <c r="A113" s="117"/>
      <c r="B113" s="117"/>
      <c r="C113" s="117"/>
      <c r="D113" s="117"/>
      <c r="E113" s="128"/>
      <c r="F113" s="79">
        <v>113</v>
      </c>
      <c r="G113" s="118">
        <v>113</v>
      </c>
      <c r="H113" s="117"/>
      <c r="I113" s="117"/>
      <c r="J113" s="117"/>
      <c r="K113" s="117"/>
      <c r="L113" s="128"/>
    </row>
    <row r="114" spans="1:12" s="119" customFormat="1" x14ac:dyDescent="0.2">
      <c r="A114" s="117"/>
      <c r="B114" s="117"/>
      <c r="C114" s="117"/>
      <c r="D114" s="117"/>
      <c r="E114" s="128"/>
      <c r="F114" s="79">
        <v>114</v>
      </c>
      <c r="G114" s="118">
        <v>114</v>
      </c>
      <c r="H114" s="117"/>
      <c r="I114" s="117"/>
      <c r="J114" s="117"/>
      <c r="K114" s="117"/>
      <c r="L114" s="128"/>
    </row>
    <row r="115" spans="1:12" s="119" customFormat="1" x14ac:dyDescent="0.2">
      <c r="A115" s="117"/>
      <c r="B115" s="117"/>
      <c r="C115" s="117"/>
      <c r="D115" s="117"/>
      <c r="E115" s="128"/>
      <c r="F115" s="79">
        <v>115</v>
      </c>
      <c r="G115" s="118">
        <v>115</v>
      </c>
      <c r="H115" s="117"/>
      <c r="I115" s="117"/>
      <c r="J115" s="117"/>
      <c r="K115" s="117"/>
      <c r="L115" s="128"/>
    </row>
    <row r="116" spans="1:12" s="119" customFormat="1" x14ac:dyDescent="0.2">
      <c r="A116" s="117"/>
      <c r="B116" s="117"/>
      <c r="C116" s="117"/>
      <c r="D116" s="117"/>
      <c r="E116" s="128"/>
      <c r="F116" s="79">
        <v>116</v>
      </c>
      <c r="G116" s="118">
        <v>116</v>
      </c>
      <c r="H116" s="117"/>
      <c r="I116" s="117"/>
      <c r="J116" s="117"/>
      <c r="K116" s="117"/>
      <c r="L116" s="128"/>
    </row>
    <row r="117" spans="1:12" s="119" customFormat="1" x14ac:dyDescent="0.2">
      <c r="A117" s="117"/>
      <c r="B117" s="117"/>
      <c r="C117" s="117"/>
      <c r="D117" s="117"/>
      <c r="E117" s="128"/>
      <c r="F117" s="79">
        <v>117</v>
      </c>
      <c r="G117" s="118">
        <v>117</v>
      </c>
      <c r="H117" s="117"/>
      <c r="I117" s="117"/>
      <c r="J117" s="117"/>
      <c r="K117" s="117"/>
      <c r="L117" s="128"/>
    </row>
    <row r="118" spans="1:12" s="119" customFormat="1" x14ac:dyDescent="0.2">
      <c r="A118" s="117"/>
      <c r="B118" s="117"/>
      <c r="C118" s="117"/>
      <c r="D118" s="117"/>
      <c r="E118" s="128"/>
      <c r="F118" s="79">
        <v>118</v>
      </c>
      <c r="G118" s="118">
        <v>118</v>
      </c>
      <c r="H118" s="117"/>
      <c r="I118" s="117"/>
      <c r="J118" s="117"/>
      <c r="K118" s="117"/>
      <c r="L118" s="128"/>
    </row>
    <row r="119" spans="1:12" s="119" customFormat="1" x14ac:dyDescent="0.2">
      <c r="A119" s="117"/>
      <c r="B119" s="117"/>
      <c r="C119" s="117"/>
      <c r="D119" s="117"/>
      <c r="E119" s="128"/>
      <c r="F119" s="79">
        <v>119</v>
      </c>
      <c r="G119" s="118">
        <v>119</v>
      </c>
      <c r="H119" s="117"/>
      <c r="I119" s="117"/>
      <c r="J119" s="117"/>
      <c r="K119" s="117"/>
      <c r="L119" s="128"/>
    </row>
    <row r="120" spans="1:12" s="119" customFormat="1" x14ac:dyDescent="0.2">
      <c r="A120" s="117"/>
      <c r="B120" s="117"/>
      <c r="C120" s="117"/>
      <c r="D120" s="117"/>
      <c r="E120" s="128"/>
      <c r="F120" s="79">
        <v>120</v>
      </c>
      <c r="G120" s="118">
        <v>120</v>
      </c>
      <c r="H120" s="117"/>
      <c r="I120" s="117"/>
      <c r="J120" s="117"/>
      <c r="K120" s="117"/>
      <c r="L120" s="128"/>
    </row>
    <row r="121" spans="1:12" s="119" customFormat="1" x14ac:dyDescent="0.2">
      <c r="A121" s="117"/>
      <c r="B121" s="117"/>
      <c r="C121" s="117"/>
      <c r="D121" s="117"/>
      <c r="E121" s="128"/>
      <c r="F121" s="79">
        <v>121</v>
      </c>
      <c r="G121" s="118">
        <v>121</v>
      </c>
      <c r="H121" s="117"/>
      <c r="I121" s="117"/>
      <c r="J121" s="117"/>
      <c r="K121" s="117"/>
      <c r="L121" s="128"/>
    </row>
    <row r="122" spans="1:12" s="119" customFormat="1" x14ac:dyDescent="0.2">
      <c r="A122" s="117"/>
      <c r="B122" s="117"/>
      <c r="C122" s="117"/>
      <c r="D122" s="117"/>
      <c r="E122" s="128"/>
      <c r="F122" s="79">
        <v>122</v>
      </c>
      <c r="G122" s="118">
        <v>122</v>
      </c>
      <c r="H122" s="117"/>
      <c r="I122" s="117"/>
      <c r="J122" s="117"/>
      <c r="K122" s="117"/>
      <c r="L122" s="128"/>
    </row>
    <row r="123" spans="1:12" s="119" customFormat="1" x14ac:dyDescent="0.2">
      <c r="A123" s="117"/>
      <c r="B123" s="117"/>
      <c r="C123" s="117"/>
      <c r="D123" s="117"/>
      <c r="E123" s="128"/>
      <c r="F123" s="79">
        <v>123</v>
      </c>
      <c r="G123" s="118">
        <v>123</v>
      </c>
      <c r="H123" s="117"/>
      <c r="I123" s="117"/>
      <c r="J123" s="117"/>
      <c r="K123" s="117"/>
      <c r="L123" s="128"/>
    </row>
    <row r="124" spans="1:12" s="119" customFormat="1" x14ac:dyDescent="0.2">
      <c r="A124" s="117"/>
      <c r="B124" s="117"/>
      <c r="C124" s="117"/>
      <c r="D124" s="117"/>
      <c r="E124" s="128"/>
      <c r="F124" s="79">
        <v>124</v>
      </c>
      <c r="G124" s="118">
        <v>124</v>
      </c>
      <c r="H124" s="117"/>
      <c r="I124" s="117"/>
      <c r="J124" s="117"/>
      <c r="K124" s="117"/>
      <c r="L124" s="128"/>
    </row>
    <row r="125" spans="1:12" s="119" customFormat="1" x14ac:dyDescent="0.2">
      <c r="A125" s="117"/>
      <c r="B125" s="117"/>
      <c r="C125" s="117"/>
      <c r="D125" s="117"/>
      <c r="E125" s="128"/>
      <c r="F125" s="79">
        <v>125</v>
      </c>
      <c r="G125" s="118">
        <v>125</v>
      </c>
      <c r="H125" s="117"/>
      <c r="I125" s="117"/>
      <c r="J125" s="117"/>
      <c r="K125" s="117"/>
      <c r="L125" s="128"/>
    </row>
    <row r="126" spans="1:12" s="119" customFormat="1" x14ac:dyDescent="0.2">
      <c r="A126" s="117"/>
      <c r="B126" s="117"/>
      <c r="C126" s="117"/>
      <c r="D126" s="117"/>
      <c r="E126" s="128"/>
      <c r="F126" s="79">
        <v>126</v>
      </c>
      <c r="G126" s="118">
        <v>126</v>
      </c>
      <c r="H126" s="117"/>
      <c r="I126" s="117"/>
      <c r="J126" s="117"/>
      <c r="K126" s="117"/>
      <c r="L126" s="128"/>
    </row>
    <row r="127" spans="1:12" s="119" customFormat="1" x14ac:dyDescent="0.2">
      <c r="A127" s="117"/>
      <c r="B127" s="117"/>
      <c r="C127" s="117"/>
      <c r="D127" s="117"/>
      <c r="E127" s="128"/>
      <c r="F127" s="79">
        <v>127</v>
      </c>
      <c r="G127" s="118">
        <v>127</v>
      </c>
      <c r="H127" s="117"/>
      <c r="I127" s="117"/>
      <c r="J127" s="117"/>
      <c r="K127" s="117"/>
      <c r="L127" s="128"/>
    </row>
    <row r="128" spans="1:12" s="119" customFormat="1" x14ac:dyDescent="0.2">
      <c r="A128" s="117"/>
      <c r="B128" s="117"/>
      <c r="C128" s="117"/>
      <c r="D128" s="117"/>
      <c r="E128" s="128"/>
      <c r="F128" s="79">
        <v>128</v>
      </c>
      <c r="G128" s="118">
        <v>128</v>
      </c>
      <c r="H128" s="117"/>
      <c r="I128" s="117"/>
      <c r="J128" s="117"/>
      <c r="K128" s="117"/>
      <c r="L128" s="128"/>
    </row>
    <row r="129" spans="1:12" s="119" customFormat="1" x14ac:dyDescent="0.2">
      <c r="A129" s="117"/>
      <c r="B129" s="117"/>
      <c r="C129" s="117"/>
      <c r="D129" s="117"/>
      <c r="E129" s="128"/>
      <c r="F129" s="79">
        <v>129</v>
      </c>
      <c r="G129" s="118">
        <v>129</v>
      </c>
      <c r="H129" s="117"/>
      <c r="I129" s="117"/>
      <c r="J129" s="117"/>
      <c r="K129" s="117"/>
      <c r="L129" s="128"/>
    </row>
    <row r="130" spans="1:12" s="119" customFormat="1" x14ac:dyDescent="0.2">
      <c r="A130" s="117"/>
      <c r="B130" s="117"/>
      <c r="C130" s="117"/>
      <c r="D130" s="117"/>
      <c r="E130" s="128"/>
      <c r="F130" s="79">
        <v>130</v>
      </c>
      <c r="G130" s="118">
        <v>130</v>
      </c>
      <c r="H130" s="117"/>
      <c r="I130" s="117"/>
      <c r="J130" s="117"/>
      <c r="K130" s="117"/>
      <c r="L130" s="128"/>
    </row>
    <row r="131" spans="1:12" s="119" customFormat="1" x14ac:dyDescent="0.2">
      <c r="A131" s="117"/>
      <c r="B131" s="117"/>
      <c r="C131" s="117"/>
      <c r="D131" s="117"/>
      <c r="E131" s="128"/>
      <c r="F131" s="79">
        <v>131</v>
      </c>
      <c r="G131" s="118">
        <v>131</v>
      </c>
      <c r="H131" s="117"/>
      <c r="I131" s="117"/>
      <c r="J131" s="117"/>
      <c r="K131" s="117"/>
      <c r="L131" s="128"/>
    </row>
    <row r="132" spans="1:12" s="119" customFormat="1" x14ac:dyDescent="0.2">
      <c r="A132" s="117"/>
      <c r="B132" s="117"/>
      <c r="C132" s="117"/>
      <c r="D132" s="117"/>
      <c r="E132" s="128"/>
      <c r="F132" s="79">
        <v>132</v>
      </c>
      <c r="G132" s="118">
        <v>132</v>
      </c>
      <c r="H132" s="117"/>
      <c r="I132" s="117"/>
      <c r="J132" s="117"/>
      <c r="K132" s="117"/>
      <c r="L132" s="128"/>
    </row>
    <row r="133" spans="1:12" s="119" customFormat="1" x14ac:dyDescent="0.2">
      <c r="A133" s="117"/>
      <c r="B133" s="117"/>
      <c r="C133" s="117"/>
      <c r="D133" s="117"/>
      <c r="E133" s="128"/>
      <c r="F133" s="79">
        <v>133</v>
      </c>
      <c r="G133" s="118">
        <v>133</v>
      </c>
      <c r="H133" s="117"/>
      <c r="I133" s="117"/>
      <c r="J133" s="117"/>
      <c r="K133" s="117"/>
      <c r="L133" s="128"/>
    </row>
    <row r="134" spans="1:12" s="119" customFormat="1" x14ac:dyDescent="0.2">
      <c r="A134" s="117"/>
      <c r="B134" s="117"/>
      <c r="C134" s="117"/>
      <c r="D134" s="117"/>
      <c r="E134" s="128"/>
      <c r="F134" s="79">
        <v>134</v>
      </c>
      <c r="G134" s="118">
        <v>134</v>
      </c>
      <c r="H134" s="117"/>
      <c r="I134" s="117"/>
      <c r="J134" s="117"/>
      <c r="K134" s="117"/>
      <c r="L134" s="128"/>
    </row>
    <row r="135" spans="1:12" s="119" customFormat="1" x14ac:dyDescent="0.2">
      <c r="A135" s="117"/>
      <c r="B135" s="117"/>
      <c r="C135" s="117"/>
      <c r="D135" s="117"/>
      <c r="E135" s="128"/>
      <c r="F135" s="79">
        <v>135</v>
      </c>
      <c r="G135" s="118">
        <v>135</v>
      </c>
      <c r="H135" s="117"/>
      <c r="I135" s="117"/>
      <c r="J135" s="117"/>
      <c r="K135" s="117"/>
      <c r="L135" s="128"/>
    </row>
    <row r="136" spans="1:12" s="119" customFormat="1" x14ac:dyDescent="0.2">
      <c r="A136" s="117"/>
      <c r="B136" s="117"/>
      <c r="C136" s="117"/>
      <c r="D136" s="117"/>
      <c r="E136" s="128"/>
      <c r="F136" s="79">
        <v>136</v>
      </c>
      <c r="G136" s="118">
        <v>136</v>
      </c>
      <c r="H136" s="117"/>
      <c r="I136" s="117"/>
      <c r="J136" s="117"/>
      <c r="K136" s="117"/>
      <c r="L136" s="128"/>
    </row>
    <row r="137" spans="1:12" s="119" customFormat="1" x14ac:dyDescent="0.2">
      <c r="A137" s="117"/>
      <c r="B137" s="117"/>
      <c r="C137" s="117"/>
      <c r="D137" s="117"/>
      <c r="E137" s="128"/>
      <c r="F137" s="79">
        <v>137</v>
      </c>
      <c r="G137" s="118">
        <v>137</v>
      </c>
      <c r="H137" s="117"/>
      <c r="I137" s="117"/>
      <c r="J137" s="117"/>
      <c r="K137" s="117"/>
      <c r="L137" s="128"/>
    </row>
    <row r="138" spans="1:12" s="119" customFormat="1" x14ac:dyDescent="0.2">
      <c r="A138" s="117"/>
      <c r="B138" s="117"/>
      <c r="C138" s="117"/>
      <c r="D138" s="117"/>
      <c r="E138" s="128"/>
      <c r="F138" s="79">
        <v>138</v>
      </c>
      <c r="G138" s="118">
        <v>138</v>
      </c>
      <c r="H138" s="117"/>
      <c r="I138" s="117"/>
      <c r="J138" s="117"/>
      <c r="K138" s="117"/>
      <c r="L138" s="128"/>
    </row>
    <row r="139" spans="1:12" s="119" customFormat="1" x14ac:dyDescent="0.2">
      <c r="A139" s="117"/>
      <c r="B139" s="117"/>
      <c r="C139" s="117"/>
      <c r="D139" s="117"/>
      <c r="E139" s="128"/>
      <c r="F139" s="79">
        <v>139</v>
      </c>
      <c r="G139" s="118">
        <v>139</v>
      </c>
      <c r="H139" s="117"/>
      <c r="I139" s="117"/>
      <c r="J139" s="117"/>
      <c r="K139" s="117"/>
      <c r="L139" s="128"/>
    </row>
    <row r="140" spans="1:12" s="119" customFormat="1" x14ac:dyDescent="0.2">
      <c r="A140" s="117"/>
      <c r="B140" s="117"/>
      <c r="C140" s="117"/>
      <c r="D140" s="117"/>
      <c r="E140" s="128"/>
      <c r="F140" s="79">
        <v>140</v>
      </c>
      <c r="G140" s="118">
        <v>140</v>
      </c>
      <c r="H140" s="117"/>
      <c r="I140" s="117"/>
      <c r="J140" s="117"/>
      <c r="K140" s="117"/>
      <c r="L140" s="128"/>
    </row>
    <row r="141" spans="1:12" s="119" customFormat="1" x14ac:dyDescent="0.2">
      <c r="A141" s="117"/>
      <c r="B141" s="117"/>
      <c r="C141" s="117"/>
      <c r="D141" s="117"/>
      <c r="E141" s="128"/>
      <c r="F141" s="79">
        <v>141</v>
      </c>
      <c r="G141" s="118">
        <v>141</v>
      </c>
      <c r="H141" s="117"/>
      <c r="I141" s="117"/>
      <c r="J141" s="117"/>
      <c r="K141" s="117"/>
      <c r="L141" s="128"/>
    </row>
    <row r="142" spans="1:12" s="119" customFormat="1" x14ac:dyDescent="0.2">
      <c r="A142" s="117"/>
      <c r="B142" s="117"/>
      <c r="C142" s="117"/>
      <c r="D142" s="117"/>
      <c r="E142" s="128"/>
      <c r="F142" s="79">
        <v>142</v>
      </c>
      <c r="G142" s="118">
        <v>142</v>
      </c>
      <c r="H142" s="117"/>
      <c r="I142" s="117"/>
      <c r="J142" s="117"/>
      <c r="K142" s="117"/>
      <c r="L142" s="128"/>
    </row>
    <row r="143" spans="1:12" s="119" customFormat="1" x14ac:dyDescent="0.2">
      <c r="A143" s="117"/>
      <c r="B143" s="117"/>
      <c r="C143" s="117"/>
      <c r="D143" s="117"/>
      <c r="E143" s="128"/>
      <c r="F143" s="79">
        <v>143</v>
      </c>
      <c r="G143" s="118">
        <v>143</v>
      </c>
      <c r="H143" s="117"/>
      <c r="I143" s="117"/>
      <c r="J143" s="117"/>
      <c r="K143" s="117"/>
      <c r="L143" s="128"/>
    </row>
    <row r="144" spans="1:12" s="119" customFormat="1" x14ac:dyDescent="0.2">
      <c r="A144" s="117"/>
      <c r="B144" s="117"/>
      <c r="C144" s="117"/>
      <c r="D144" s="117"/>
      <c r="E144" s="128"/>
      <c r="F144" s="79">
        <v>144</v>
      </c>
      <c r="G144" s="118">
        <v>144</v>
      </c>
      <c r="H144" s="117"/>
      <c r="I144" s="117"/>
      <c r="J144" s="117"/>
      <c r="K144" s="117"/>
      <c r="L144" s="128"/>
    </row>
    <row r="145" spans="1:12" s="119" customFormat="1" x14ac:dyDescent="0.2">
      <c r="A145" s="117"/>
      <c r="B145" s="117"/>
      <c r="C145" s="117"/>
      <c r="D145" s="117"/>
      <c r="E145" s="128"/>
      <c r="F145" s="79">
        <v>145</v>
      </c>
      <c r="G145" s="118">
        <v>145</v>
      </c>
      <c r="H145" s="117"/>
      <c r="I145" s="117"/>
      <c r="J145" s="117"/>
      <c r="K145" s="117"/>
      <c r="L145" s="128"/>
    </row>
    <row r="146" spans="1:12" s="119" customFormat="1" x14ac:dyDescent="0.2">
      <c r="A146" s="117"/>
      <c r="B146" s="117"/>
      <c r="C146" s="117"/>
      <c r="D146" s="117"/>
      <c r="E146" s="128"/>
      <c r="F146" s="79">
        <v>146</v>
      </c>
      <c r="G146" s="118">
        <v>146</v>
      </c>
      <c r="H146" s="117"/>
      <c r="I146" s="117"/>
      <c r="J146" s="117"/>
      <c r="K146" s="117"/>
      <c r="L146" s="128"/>
    </row>
    <row r="147" spans="1:12" s="119" customFormat="1" x14ac:dyDescent="0.2">
      <c r="A147" s="117"/>
      <c r="B147" s="117"/>
      <c r="C147" s="117"/>
      <c r="D147" s="117"/>
      <c r="E147" s="128"/>
      <c r="F147" s="79">
        <v>147</v>
      </c>
      <c r="G147" s="118">
        <v>147</v>
      </c>
      <c r="H147" s="117"/>
      <c r="I147" s="117"/>
      <c r="J147" s="117"/>
      <c r="K147" s="117"/>
      <c r="L147" s="128"/>
    </row>
    <row r="148" spans="1:12" s="119" customFormat="1" x14ac:dyDescent="0.2">
      <c r="A148" s="117"/>
      <c r="B148" s="117"/>
      <c r="C148" s="117"/>
      <c r="D148" s="117"/>
      <c r="E148" s="128"/>
      <c r="F148" s="79">
        <v>148</v>
      </c>
      <c r="G148" s="118">
        <v>148</v>
      </c>
      <c r="H148" s="117"/>
      <c r="I148" s="117"/>
      <c r="J148" s="117"/>
      <c r="K148" s="117"/>
      <c r="L148" s="128"/>
    </row>
    <row r="149" spans="1:12" s="119" customFormat="1" x14ac:dyDescent="0.2">
      <c r="A149" s="117"/>
      <c r="B149" s="117"/>
      <c r="C149" s="117"/>
      <c r="D149" s="117"/>
      <c r="E149" s="128"/>
      <c r="F149" s="79">
        <v>149</v>
      </c>
      <c r="G149" s="118">
        <v>149</v>
      </c>
      <c r="H149" s="117"/>
      <c r="I149" s="117"/>
      <c r="J149" s="117"/>
      <c r="K149" s="117"/>
      <c r="L149" s="128"/>
    </row>
    <row r="150" spans="1:12" s="119" customFormat="1" x14ac:dyDescent="0.2">
      <c r="A150" s="117"/>
      <c r="B150" s="117"/>
      <c r="C150" s="117"/>
      <c r="D150" s="117"/>
      <c r="E150" s="128"/>
      <c r="F150" s="79">
        <v>150</v>
      </c>
      <c r="G150" s="118">
        <v>150</v>
      </c>
      <c r="H150" s="117"/>
      <c r="I150" s="117"/>
      <c r="J150" s="117"/>
      <c r="K150" s="117"/>
      <c r="L150" s="128"/>
    </row>
    <row r="151" spans="1:12" s="119" customFormat="1" x14ac:dyDescent="0.2">
      <c r="A151" s="117"/>
      <c r="B151" s="117"/>
      <c r="C151" s="117"/>
      <c r="D151" s="117"/>
      <c r="E151" s="128"/>
      <c r="F151" s="79">
        <v>151</v>
      </c>
      <c r="G151" s="118">
        <v>151</v>
      </c>
      <c r="H151" s="117"/>
      <c r="I151" s="117"/>
      <c r="J151" s="117"/>
      <c r="K151" s="117"/>
      <c r="L151" s="128"/>
    </row>
    <row r="152" spans="1:12" s="119" customFormat="1" x14ac:dyDescent="0.2">
      <c r="A152" s="117"/>
      <c r="B152" s="117"/>
      <c r="C152" s="117"/>
      <c r="D152" s="117"/>
      <c r="E152" s="128"/>
      <c r="F152" s="79">
        <v>152</v>
      </c>
      <c r="G152" s="118">
        <v>152</v>
      </c>
      <c r="H152" s="117"/>
      <c r="I152" s="117"/>
      <c r="J152" s="117"/>
      <c r="K152" s="117"/>
      <c r="L152" s="128"/>
    </row>
    <row r="153" spans="1:12" s="119" customFormat="1" x14ac:dyDescent="0.2">
      <c r="A153" s="117"/>
      <c r="B153" s="117"/>
      <c r="C153" s="117"/>
      <c r="D153" s="117"/>
      <c r="E153" s="128"/>
      <c r="F153" s="79">
        <v>153</v>
      </c>
      <c r="G153" s="118">
        <v>153</v>
      </c>
      <c r="H153" s="117"/>
      <c r="I153" s="117"/>
      <c r="J153" s="117"/>
      <c r="K153" s="117"/>
      <c r="L153" s="128"/>
    </row>
    <row r="154" spans="1:12" s="119" customFormat="1" x14ac:dyDescent="0.2">
      <c r="A154" s="117"/>
      <c r="B154" s="117"/>
      <c r="C154" s="117"/>
      <c r="D154" s="117"/>
      <c r="E154" s="128"/>
      <c r="F154" s="79">
        <v>154</v>
      </c>
      <c r="G154" s="118">
        <v>154</v>
      </c>
      <c r="H154" s="117"/>
      <c r="I154" s="117"/>
      <c r="J154" s="117"/>
      <c r="K154" s="117"/>
      <c r="L154" s="128"/>
    </row>
    <row r="155" spans="1:12" s="119" customFormat="1" x14ac:dyDescent="0.2">
      <c r="A155" s="117"/>
      <c r="B155" s="117"/>
      <c r="C155" s="117"/>
      <c r="D155" s="117"/>
      <c r="E155" s="128"/>
      <c r="F155" s="79">
        <v>155</v>
      </c>
      <c r="G155" s="118">
        <v>155</v>
      </c>
      <c r="H155" s="117"/>
      <c r="I155" s="117"/>
      <c r="J155" s="117"/>
      <c r="K155" s="117"/>
      <c r="L155" s="128"/>
    </row>
    <row r="156" spans="1:12" s="119" customFormat="1" x14ac:dyDescent="0.2">
      <c r="A156" s="117"/>
      <c r="B156" s="117"/>
      <c r="C156" s="117"/>
      <c r="D156" s="117"/>
      <c r="E156" s="128"/>
      <c r="F156" s="79">
        <v>156</v>
      </c>
      <c r="G156" s="118">
        <v>156</v>
      </c>
      <c r="H156" s="117"/>
      <c r="I156" s="117"/>
      <c r="J156" s="117"/>
      <c r="K156" s="117"/>
      <c r="L156" s="128"/>
    </row>
    <row r="157" spans="1:12" s="119" customFormat="1" x14ac:dyDescent="0.2">
      <c r="A157" s="117"/>
      <c r="B157" s="117"/>
      <c r="C157" s="117"/>
      <c r="D157" s="117"/>
      <c r="E157" s="128"/>
      <c r="F157" s="79">
        <v>157</v>
      </c>
      <c r="G157" s="118">
        <v>157</v>
      </c>
      <c r="H157" s="117"/>
      <c r="I157" s="117"/>
      <c r="J157" s="117"/>
      <c r="K157" s="117"/>
      <c r="L157" s="128"/>
    </row>
    <row r="158" spans="1:12" s="119" customFormat="1" x14ac:dyDescent="0.2">
      <c r="A158" s="117"/>
      <c r="B158" s="117"/>
      <c r="C158" s="117"/>
      <c r="D158" s="117"/>
      <c r="E158" s="128"/>
      <c r="F158" s="79">
        <v>158</v>
      </c>
      <c r="G158" s="118">
        <v>158</v>
      </c>
      <c r="H158" s="117"/>
      <c r="I158" s="117"/>
      <c r="J158" s="117"/>
      <c r="K158" s="117"/>
      <c r="L158" s="128"/>
    </row>
    <row r="159" spans="1:12" s="119" customFormat="1" x14ac:dyDescent="0.2">
      <c r="A159" s="117"/>
      <c r="B159" s="117"/>
      <c r="C159" s="117"/>
      <c r="D159" s="117"/>
      <c r="E159" s="128"/>
      <c r="F159" s="79">
        <v>159</v>
      </c>
      <c r="G159" s="118">
        <v>159</v>
      </c>
      <c r="H159" s="117"/>
      <c r="I159" s="117"/>
      <c r="J159" s="117"/>
      <c r="K159" s="117"/>
      <c r="L159" s="128"/>
    </row>
    <row r="160" spans="1:12" s="119" customFormat="1" x14ac:dyDescent="0.2">
      <c r="A160" s="117"/>
      <c r="B160" s="117"/>
      <c r="C160" s="117"/>
      <c r="D160" s="117"/>
      <c r="E160" s="128"/>
      <c r="F160" s="79">
        <v>160</v>
      </c>
      <c r="G160" s="118">
        <v>160</v>
      </c>
      <c r="H160" s="117"/>
      <c r="I160" s="117"/>
      <c r="J160" s="117"/>
      <c r="K160" s="117"/>
      <c r="L160" s="128"/>
    </row>
    <row r="161" spans="1:12" s="119" customFormat="1" x14ac:dyDescent="0.2">
      <c r="A161" s="117"/>
      <c r="B161" s="117"/>
      <c r="C161" s="117"/>
      <c r="D161" s="117"/>
      <c r="E161" s="128"/>
      <c r="F161" s="79">
        <v>161</v>
      </c>
      <c r="G161" s="118">
        <v>161</v>
      </c>
      <c r="H161" s="117"/>
      <c r="I161" s="117"/>
      <c r="J161" s="117"/>
      <c r="K161" s="117"/>
      <c r="L161" s="128"/>
    </row>
    <row r="162" spans="1:12" s="119" customFormat="1" x14ac:dyDescent="0.2">
      <c r="A162" s="117"/>
      <c r="B162" s="117"/>
      <c r="C162" s="117"/>
      <c r="D162" s="117"/>
      <c r="E162" s="128"/>
      <c r="F162" s="79">
        <v>162</v>
      </c>
      <c r="G162" s="118">
        <v>162</v>
      </c>
      <c r="H162" s="117"/>
      <c r="I162" s="117"/>
      <c r="J162" s="117"/>
      <c r="K162" s="117"/>
      <c r="L162" s="128"/>
    </row>
    <row r="163" spans="1:12" s="119" customFormat="1" x14ac:dyDescent="0.2">
      <c r="A163" s="117"/>
      <c r="B163" s="117"/>
      <c r="C163" s="117"/>
      <c r="D163" s="117"/>
      <c r="E163" s="128"/>
      <c r="F163" s="79">
        <v>163</v>
      </c>
      <c r="G163" s="118">
        <v>163</v>
      </c>
      <c r="H163" s="117"/>
      <c r="I163" s="117"/>
      <c r="J163" s="117"/>
      <c r="K163" s="117"/>
      <c r="L163" s="128"/>
    </row>
    <row r="164" spans="1:12" s="119" customFormat="1" x14ac:dyDescent="0.2">
      <c r="A164" s="117"/>
      <c r="B164" s="117"/>
      <c r="C164" s="117"/>
      <c r="D164" s="117"/>
      <c r="E164" s="128"/>
      <c r="F164" s="79">
        <v>164</v>
      </c>
      <c r="G164" s="118">
        <v>164</v>
      </c>
      <c r="H164" s="117"/>
      <c r="I164" s="117"/>
      <c r="J164" s="117"/>
      <c r="K164" s="117"/>
      <c r="L164" s="128"/>
    </row>
    <row r="165" spans="1:12" s="119" customFormat="1" x14ac:dyDescent="0.2">
      <c r="A165" s="117"/>
      <c r="B165" s="117"/>
      <c r="C165" s="117"/>
      <c r="D165" s="117"/>
      <c r="E165" s="128"/>
      <c r="F165" s="79">
        <v>165</v>
      </c>
      <c r="G165" s="118">
        <v>165</v>
      </c>
      <c r="H165" s="117"/>
      <c r="I165" s="117"/>
      <c r="J165" s="117"/>
      <c r="K165" s="117"/>
      <c r="L165" s="128"/>
    </row>
    <row r="166" spans="1:12" s="119" customFormat="1" x14ac:dyDescent="0.2">
      <c r="A166" s="117"/>
      <c r="B166" s="117"/>
      <c r="C166" s="117"/>
      <c r="D166" s="117"/>
      <c r="E166" s="128"/>
      <c r="F166" s="79">
        <v>166</v>
      </c>
      <c r="G166" s="118">
        <v>166</v>
      </c>
      <c r="H166" s="117"/>
      <c r="I166" s="117"/>
      <c r="J166" s="117"/>
      <c r="K166" s="117"/>
      <c r="L166" s="128"/>
    </row>
    <row r="167" spans="1:12" s="119" customFormat="1" x14ac:dyDescent="0.2">
      <c r="A167" s="117"/>
      <c r="B167" s="117"/>
      <c r="C167" s="117"/>
      <c r="D167" s="117"/>
      <c r="E167" s="128"/>
      <c r="F167" s="79">
        <v>167</v>
      </c>
      <c r="G167" s="118">
        <v>167</v>
      </c>
      <c r="H167" s="117"/>
      <c r="I167" s="117"/>
      <c r="J167" s="117"/>
      <c r="K167" s="117"/>
      <c r="L167" s="128"/>
    </row>
    <row r="168" spans="1:12" s="119" customFormat="1" x14ac:dyDescent="0.2">
      <c r="A168" s="117"/>
      <c r="B168" s="117"/>
      <c r="C168" s="117"/>
      <c r="D168" s="117"/>
      <c r="E168" s="128"/>
      <c r="F168" s="79">
        <v>168</v>
      </c>
      <c r="G168" s="118">
        <v>168</v>
      </c>
      <c r="H168" s="117"/>
      <c r="I168" s="117"/>
      <c r="J168" s="117"/>
      <c r="K168" s="117"/>
      <c r="L168" s="128"/>
    </row>
    <row r="169" spans="1:12" s="119" customFormat="1" x14ac:dyDescent="0.2">
      <c r="A169" s="117"/>
      <c r="B169" s="117"/>
      <c r="C169" s="117"/>
      <c r="D169" s="117"/>
      <c r="E169" s="128"/>
      <c r="F169" s="79">
        <v>169</v>
      </c>
      <c r="G169" s="118">
        <v>169</v>
      </c>
      <c r="H169" s="117"/>
      <c r="I169" s="117"/>
      <c r="J169" s="117"/>
      <c r="K169" s="117"/>
      <c r="L169" s="128"/>
    </row>
    <row r="170" spans="1:12" s="119" customFormat="1" x14ac:dyDescent="0.2">
      <c r="A170" s="117"/>
      <c r="B170" s="117"/>
      <c r="C170" s="117"/>
      <c r="D170" s="117"/>
      <c r="E170" s="128"/>
      <c r="F170" s="79">
        <v>170</v>
      </c>
      <c r="G170" s="118">
        <v>170</v>
      </c>
      <c r="H170" s="117"/>
      <c r="I170" s="117"/>
      <c r="J170" s="117"/>
      <c r="K170" s="117"/>
      <c r="L170" s="128"/>
    </row>
    <row r="171" spans="1:12" s="119" customFormat="1" x14ac:dyDescent="0.2">
      <c r="A171" s="117"/>
      <c r="B171" s="117"/>
      <c r="C171" s="117"/>
      <c r="D171" s="117"/>
      <c r="E171" s="128"/>
      <c r="F171" s="79">
        <v>171</v>
      </c>
      <c r="G171" s="118">
        <v>171</v>
      </c>
      <c r="H171" s="86"/>
      <c r="I171" s="86"/>
      <c r="J171" s="86"/>
      <c r="K171" s="86"/>
      <c r="L171" s="86"/>
    </row>
    <row r="172" spans="1:12" s="119" customFormat="1" x14ac:dyDescent="0.2">
      <c r="A172" s="117"/>
      <c r="B172" s="117"/>
      <c r="C172" s="117"/>
      <c r="D172" s="117"/>
      <c r="E172" s="128"/>
      <c r="F172" s="79">
        <v>172</v>
      </c>
      <c r="G172" s="118">
        <v>172</v>
      </c>
      <c r="H172" s="86"/>
      <c r="I172" s="86"/>
      <c r="J172" s="86"/>
      <c r="K172" s="86"/>
      <c r="L172" s="86"/>
    </row>
    <row r="173" spans="1:12" s="119" customFormat="1" x14ac:dyDescent="0.2">
      <c r="A173" s="117"/>
      <c r="B173" s="117"/>
      <c r="C173" s="117"/>
      <c r="D173" s="117"/>
      <c r="E173" s="128"/>
      <c r="F173" s="79">
        <v>173</v>
      </c>
      <c r="G173" s="118">
        <v>173</v>
      </c>
      <c r="H173" s="86"/>
      <c r="I173" s="86"/>
      <c r="J173" s="86"/>
      <c r="K173" s="86"/>
      <c r="L173" s="86"/>
    </row>
    <row r="174" spans="1:12" s="119" customFormat="1" x14ac:dyDescent="0.2">
      <c r="A174" s="117"/>
      <c r="B174" s="117"/>
      <c r="C174" s="117"/>
      <c r="D174" s="117"/>
      <c r="E174" s="128"/>
      <c r="F174" s="79">
        <v>174</v>
      </c>
      <c r="G174" s="118">
        <v>174</v>
      </c>
      <c r="H174" s="86"/>
      <c r="I174" s="86"/>
      <c r="J174" s="86"/>
      <c r="K174" s="86"/>
      <c r="L174" s="86"/>
    </row>
    <row r="175" spans="1:12" s="119" customFormat="1" x14ac:dyDescent="0.2">
      <c r="A175" s="117"/>
      <c r="B175" s="117"/>
      <c r="C175" s="117"/>
      <c r="D175" s="117"/>
      <c r="E175" s="128"/>
      <c r="F175" s="79">
        <v>175</v>
      </c>
      <c r="G175" s="118">
        <v>175</v>
      </c>
      <c r="H175" s="86"/>
      <c r="I175" s="86"/>
      <c r="J175" s="86"/>
      <c r="K175" s="86"/>
      <c r="L175" s="86"/>
    </row>
    <row r="176" spans="1:12" s="119" customFormat="1" x14ac:dyDescent="0.2">
      <c r="A176" s="117"/>
      <c r="B176" s="117"/>
      <c r="C176" s="117"/>
      <c r="D176" s="117"/>
      <c r="E176" s="128"/>
      <c r="F176" s="79">
        <v>176</v>
      </c>
      <c r="G176" s="118">
        <v>176</v>
      </c>
      <c r="H176" s="86"/>
      <c r="I176" s="86"/>
      <c r="J176" s="86"/>
      <c r="K176" s="86"/>
      <c r="L176" s="86"/>
    </row>
    <row r="177" spans="1:12" s="119" customFormat="1" x14ac:dyDescent="0.2">
      <c r="A177" s="117"/>
      <c r="B177" s="117"/>
      <c r="C177" s="117"/>
      <c r="D177" s="117"/>
      <c r="E177" s="128"/>
      <c r="F177" s="79">
        <v>177</v>
      </c>
      <c r="G177" s="118">
        <v>177</v>
      </c>
      <c r="H177" s="86"/>
      <c r="I177" s="86"/>
      <c r="J177" s="86"/>
      <c r="K177" s="86"/>
      <c r="L177" s="86"/>
    </row>
    <row r="178" spans="1:12" s="119" customFormat="1" x14ac:dyDescent="0.2">
      <c r="A178" s="117"/>
      <c r="B178" s="117"/>
      <c r="C178" s="117"/>
      <c r="D178" s="117"/>
      <c r="E178" s="128"/>
      <c r="F178" s="79">
        <v>178</v>
      </c>
      <c r="G178" s="118">
        <v>178</v>
      </c>
      <c r="H178" s="86"/>
      <c r="I178" s="86"/>
      <c r="J178" s="86"/>
      <c r="K178" s="86"/>
      <c r="L178" s="86"/>
    </row>
    <row r="179" spans="1:12" s="119" customFormat="1" x14ac:dyDescent="0.2">
      <c r="A179" s="117"/>
      <c r="B179" s="117"/>
      <c r="C179" s="117"/>
      <c r="D179" s="117"/>
      <c r="E179" s="128"/>
      <c r="F179" s="79">
        <v>179</v>
      </c>
      <c r="G179" s="118">
        <v>179</v>
      </c>
      <c r="H179" s="86"/>
      <c r="I179" s="86"/>
      <c r="J179" s="86"/>
      <c r="K179" s="86"/>
      <c r="L179" s="86"/>
    </row>
    <row r="180" spans="1:12" s="119" customFormat="1" x14ac:dyDescent="0.2">
      <c r="A180" s="117"/>
      <c r="B180" s="117"/>
      <c r="C180" s="117"/>
      <c r="D180" s="117"/>
      <c r="E180" s="128"/>
      <c r="F180" s="79">
        <v>180</v>
      </c>
      <c r="G180" s="118">
        <v>180</v>
      </c>
      <c r="H180" s="86"/>
      <c r="I180" s="86"/>
      <c r="J180" s="86"/>
      <c r="K180" s="86"/>
      <c r="L180" s="86"/>
    </row>
    <row r="181" spans="1:12" s="119" customFormat="1" x14ac:dyDescent="0.2">
      <c r="A181" s="117"/>
      <c r="B181" s="117"/>
      <c r="C181" s="117"/>
      <c r="D181" s="117"/>
      <c r="E181" s="128"/>
      <c r="F181" s="79">
        <v>181</v>
      </c>
      <c r="G181" s="118">
        <v>181</v>
      </c>
      <c r="H181" s="86"/>
      <c r="I181" s="86"/>
      <c r="J181" s="86"/>
      <c r="K181" s="86"/>
      <c r="L181" s="86"/>
    </row>
    <row r="182" spans="1:12" s="119" customFormat="1" x14ac:dyDescent="0.2">
      <c r="A182" s="117"/>
      <c r="B182" s="117"/>
      <c r="C182" s="117"/>
      <c r="D182" s="117"/>
      <c r="E182" s="128"/>
      <c r="F182" s="79">
        <v>182</v>
      </c>
      <c r="G182" s="118">
        <v>182</v>
      </c>
      <c r="H182" s="86"/>
      <c r="I182" s="86"/>
      <c r="J182" s="86"/>
      <c r="K182" s="86"/>
      <c r="L182" s="86"/>
    </row>
    <row r="183" spans="1:12" s="119" customFormat="1" x14ac:dyDescent="0.2">
      <c r="A183" s="117"/>
      <c r="B183" s="117"/>
      <c r="C183" s="117"/>
      <c r="D183" s="117"/>
      <c r="E183" s="128"/>
      <c r="F183" s="79">
        <v>183</v>
      </c>
      <c r="G183" s="118">
        <v>183</v>
      </c>
      <c r="H183" s="86"/>
      <c r="I183" s="86"/>
      <c r="J183" s="86"/>
      <c r="K183" s="86"/>
      <c r="L183" s="86"/>
    </row>
    <row r="184" spans="1:12" s="119" customFormat="1" x14ac:dyDescent="0.2">
      <c r="A184" s="117"/>
      <c r="B184" s="117"/>
      <c r="C184" s="117"/>
      <c r="D184" s="117"/>
      <c r="E184" s="128"/>
      <c r="F184" s="79">
        <v>184</v>
      </c>
      <c r="G184" s="118">
        <v>184</v>
      </c>
      <c r="H184" s="86"/>
      <c r="I184" s="86"/>
      <c r="J184" s="86"/>
      <c r="K184" s="86"/>
      <c r="L184" s="86"/>
    </row>
    <row r="185" spans="1:12" s="119" customFormat="1" x14ac:dyDescent="0.2">
      <c r="A185" s="117"/>
      <c r="B185" s="117"/>
      <c r="C185" s="117"/>
      <c r="D185" s="117"/>
      <c r="E185" s="128"/>
      <c r="F185" s="79">
        <v>185</v>
      </c>
      <c r="G185" s="118">
        <v>185</v>
      </c>
      <c r="H185" s="86"/>
      <c r="I185" s="86"/>
      <c r="J185" s="86"/>
      <c r="K185" s="86"/>
      <c r="L185" s="86"/>
    </row>
    <row r="186" spans="1:12" s="119" customFormat="1" x14ac:dyDescent="0.2">
      <c r="A186" s="117"/>
      <c r="B186" s="117"/>
      <c r="C186" s="117"/>
      <c r="D186" s="117"/>
      <c r="E186" s="128"/>
      <c r="F186" s="79">
        <v>186</v>
      </c>
      <c r="G186" s="118">
        <v>186</v>
      </c>
      <c r="H186" s="86"/>
      <c r="I186" s="86"/>
      <c r="J186" s="86"/>
      <c r="K186" s="86"/>
      <c r="L186" s="86"/>
    </row>
    <row r="187" spans="1:12" s="119" customFormat="1" x14ac:dyDescent="0.2">
      <c r="A187" s="117"/>
      <c r="B187" s="117"/>
      <c r="C187" s="117"/>
      <c r="D187" s="117"/>
      <c r="E187" s="128"/>
      <c r="F187" s="79">
        <v>187</v>
      </c>
      <c r="G187" s="118">
        <v>187</v>
      </c>
      <c r="H187" s="86"/>
      <c r="I187" s="86"/>
      <c r="J187" s="86"/>
      <c r="K187" s="86"/>
      <c r="L187" s="86"/>
    </row>
    <row r="188" spans="1:12" s="119" customFormat="1" x14ac:dyDescent="0.2">
      <c r="A188" s="117"/>
      <c r="B188" s="117"/>
      <c r="C188" s="117"/>
      <c r="D188" s="117"/>
      <c r="E188" s="128"/>
      <c r="F188" s="79">
        <v>188</v>
      </c>
      <c r="G188" s="118">
        <v>188</v>
      </c>
      <c r="H188" s="86"/>
      <c r="I188" s="86"/>
      <c r="J188" s="86"/>
      <c r="K188" s="86"/>
      <c r="L188" s="86"/>
    </row>
    <row r="189" spans="1:12" s="119" customFormat="1" x14ac:dyDescent="0.2">
      <c r="A189" s="117"/>
      <c r="B189" s="117"/>
      <c r="C189" s="117"/>
      <c r="D189" s="117"/>
      <c r="E189" s="128"/>
      <c r="F189" s="79">
        <v>189</v>
      </c>
      <c r="G189" s="118">
        <v>189</v>
      </c>
      <c r="H189" s="86"/>
      <c r="I189" s="86"/>
      <c r="J189" s="86"/>
      <c r="K189" s="86"/>
      <c r="L189" s="86"/>
    </row>
    <row r="190" spans="1:12" s="119" customFormat="1" x14ac:dyDescent="0.2">
      <c r="A190" s="117"/>
      <c r="B190" s="117"/>
      <c r="C190" s="117"/>
      <c r="D190" s="117"/>
      <c r="E190" s="128"/>
      <c r="F190" s="79">
        <v>190</v>
      </c>
      <c r="G190" s="118">
        <v>190</v>
      </c>
      <c r="H190" s="86"/>
      <c r="I190" s="86"/>
      <c r="J190" s="86"/>
      <c r="K190" s="86"/>
      <c r="L190" s="86"/>
    </row>
    <row r="191" spans="1:12" s="119" customFormat="1" x14ac:dyDescent="0.2">
      <c r="A191" s="117"/>
      <c r="B191" s="117"/>
      <c r="C191" s="117"/>
      <c r="D191" s="117"/>
      <c r="E191" s="128"/>
      <c r="F191" s="79">
        <v>191</v>
      </c>
      <c r="G191" s="118">
        <v>191</v>
      </c>
      <c r="H191" s="86"/>
      <c r="I191" s="86"/>
      <c r="J191" s="86"/>
      <c r="K191" s="86"/>
      <c r="L191" s="86"/>
    </row>
    <row r="192" spans="1:12" s="119" customFormat="1" x14ac:dyDescent="0.2">
      <c r="A192" s="117"/>
      <c r="B192" s="117"/>
      <c r="C192" s="117"/>
      <c r="D192" s="117"/>
      <c r="E192" s="128"/>
      <c r="F192" s="79">
        <v>192</v>
      </c>
      <c r="G192" s="118">
        <v>192</v>
      </c>
      <c r="H192" s="86"/>
      <c r="I192" s="86"/>
      <c r="J192" s="86"/>
      <c r="K192" s="86"/>
      <c r="L192" s="86"/>
    </row>
    <row r="193" spans="1:12" s="119" customFormat="1" x14ac:dyDescent="0.2">
      <c r="A193" s="117"/>
      <c r="B193" s="117"/>
      <c r="C193" s="117"/>
      <c r="D193" s="117"/>
      <c r="E193" s="128"/>
      <c r="F193" s="79">
        <v>193</v>
      </c>
      <c r="G193" s="118">
        <v>193</v>
      </c>
      <c r="H193" s="86"/>
      <c r="I193" s="86"/>
      <c r="J193" s="86"/>
      <c r="K193" s="86"/>
      <c r="L193" s="86"/>
    </row>
    <row r="194" spans="1:12" s="119" customFormat="1" x14ac:dyDescent="0.2">
      <c r="A194" s="117"/>
      <c r="B194" s="117"/>
      <c r="C194" s="117"/>
      <c r="D194" s="117"/>
      <c r="E194" s="128"/>
      <c r="F194" s="79">
        <v>194</v>
      </c>
      <c r="G194" s="118">
        <v>194</v>
      </c>
      <c r="H194" s="86"/>
      <c r="I194" s="86"/>
      <c r="J194" s="86"/>
      <c r="K194" s="86"/>
      <c r="L194" s="86"/>
    </row>
    <row r="195" spans="1:12" s="119" customFormat="1" x14ac:dyDescent="0.2">
      <c r="A195" s="117"/>
      <c r="B195" s="117"/>
      <c r="C195" s="117"/>
      <c r="D195" s="117"/>
      <c r="E195" s="128"/>
      <c r="F195" s="79">
        <v>195</v>
      </c>
      <c r="G195" s="118">
        <v>195</v>
      </c>
      <c r="H195" s="86"/>
      <c r="I195" s="86"/>
      <c r="J195" s="86"/>
      <c r="K195" s="86"/>
      <c r="L195" s="86"/>
    </row>
    <row r="196" spans="1:12" s="119" customFormat="1" x14ac:dyDescent="0.2">
      <c r="A196" s="117"/>
      <c r="B196" s="117"/>
      <c r="C196" s="117"/>
      <c r="D196" s="117"/>
      <c r="E196" s="128"/>
      <c r="F196" s="79">
        <v>196</v>
      </c>
      <c r="G196" s="118">
        <v>196</v>
      </c>
      <c r="H196" s="86"/>
      <c r="I196" s="86"/>
      <c r="J196" s="86"/>
      <c r="K196" s="86"/>
      <c r="L196" s="86"/>
    </row>
    <row r="197" spans="1:12" s="119" customFormat="1" x14ac:dyDescent="0.2">
      <c r="A197" s="117"/>
      <c r="B197" s="117"/>
      <c r="C197" s="117"/>
      <c r="D197" s="117"/>
      <c r="E197" s="128"/>
      <c r="F197" s="79">
        <v>197</v>
      </c>
      <c r="G197" s="118">
        <v>197</v>
      </c>
      <c r="H197" s="86"/>
      <c r="I197" s="86"/>
      <c r="J197" s="86"/>
      <c r="K197" s="86"/>
      <c r="L197" s="86"/>
    </row>
    <row r="198" spans="1:12" s="119" customFormat="1" x14ac:dyDescent="0.2">
      <c r="A198" s="117"/>
      <c r="B198" s="117"/>
      <c r="C198" s="117"/>
      <c r="D198" s="117"/>
      <c r="E198" s="128"/>
      <c r="F198" s="79">
        <v>198</v>
      </c>
      <c r="G198" s="118">
        <v>198</v>
      </c>
      <c r="H198" s="86"/>
      <c r="I198" s="86"/>
      <c r="J198" s="86"/>
      <c r="K198" s="86"/>
      <c r="L198" s="86"/>
    </row>
    <row r="199" spans="1:12" s="119" customFormat="1" x14ac:dyDescent="0.2">
      <c r="A199" s="117"/>
      <c r="B199" s="117"/>
      <c r="C199" s="117"/>
      <c r="D199" s="117"/>
      <c r="E199" s="128"/>
      <c r="F199" s="79">
        <v>199</v>
      </c>
      <c r="G199" s="118">
        <v>199</v>
      </c>
      <c r="H199" s="86"/>
      <c r="I199" s="86"/>
      <c r="J199" s="86"/>
      <c r="K199" s="86"/>
      <c r="L199" s="86"/>
    </row>
    <row r="200" spans="1:12" s="119" customFormat="1" x14ac:dyDescent="0.2">
      <c r="A200" s="117"/>
      <c r="B200" s="117"/>
      <c r="C200" s="117"/>
      <c r="D200" s="117"/>
      <c r="E200" s="128"/>
      <c r="F200" s="79">
        <v>200</v>
      </c>
      <c r="G200" s="118">
        <v>200</v>
      </c>
      <c r="H200" s="86"/>
      <c r="I200" s="86"/>
      <c r="J200" s="86"/>
      <c r="K200" s="86"/>
      <c r="L200" s="86"/>
    </row>
    <row r="201" spans="1:12" s="119" customFormat="1" x14ac:dyDescent="0.2">
      <c r="A201" s="117"/>
      <c r="B201" s="117"/>
      <c r="C201" s="117"/>
      <c r="D201" s="117"/>
      <c r="E201" s="128"/>
      <c r="F201" s="79">
        <v>201</v>
      </c>
      <c r="G201" s="118">
        <v>201</v>
      </c>
      <c r="H201" s="86"/>
      <c r="I201" s="86"/>
      <c r="J201" s="86"/>
      <c r="K201" s="86"/>
      <c r="L201" s="86"/>
    </row>
    <row r="202" spans="1:12" s="119" customFormat="1" x14ac:dyDescent="0.2">
      <c r="A202" s="117"/>
      <c r="B202" s="117"/>
      <c r="C202" s="117"/>
      <c r="D202" s="117"/>
      <c r="E202" s="128"/>
      <c r="F202" s="79">
        <v>202</v>
      </c>
    </row>
    <row r="203" spans="1:12" s="119" customFormat="1" x14ac:dyDescent="0.2">
      <c r="A203" s="117"/>
      <c r="B203" s="117"/>
      <c r="C203" s="117"/>
      <c r="D203" s="117"/>
      <c r="E203" s="128"/>
      <c r="F203" s="79">
        <v>203</v>
      </c>
    </row>
    <row r="204" spans="1:12" s="119" customFormat="1" x14ac:dyDescent="0.2">
      <c r="A204" s="117"/>
      <c r="B204" s="117"/>
      <c r="C204" s="117"/>
      <c r="D204" s="117"/>
      <c r="E204" s="128"/>
      <c r="F204" s="79">
        <v>204</v>
      </c>
    </row>
    <row r="205" spans="1:12" s="119" customFormat="1" x14ac:dyDescent="0.2">
      <c r="A205" s="117"/>
      <c r="B205" s="117"/>
      <c r="C205" s="117"/>
      <c r="D205" s="117"/>
      <c r="E205" s="128"/>
      <c r="F205" s="79">
        <v>205</v>
      </c>
    </row>
    <row r="206" spans="1:12" s="119" customFormat="1" x14ac:dyDescent="0.2">
      <c r="A206" s="117"/>
      <c r="B206" s="117"/>
      <c r="C206" s="117"/>
      <c r="D206" s="117"/>
      <c r="E206" s="128"/>
      <c r="F206" s="79">
        <v>206</v>
      </c>
    </row>
    <row r="207" spans="1:12" s="119" customFormat="1" x14ac:dyDescent="0.2">
      <c r="A207" s="117"/>
      <c r="B207" s="117"/>
      <c r="C207" s="117"/>
      <c r="D207" s="117"/>
      <c r="E207" s="128"/>
      <c r="F207" s="79">
        <v>207</v>
      </c>
    </row>
    <row r="208" spans="1:12" s="119" customFormat="1" x14ac:dyDescent="0.2">
      <c r="A208" s="117"/>
      <c r="B208" s="117"/>
      <c r="C208" s="117"/>
      <c r="D208" s="117"/>
      <c r="E208" s="128"/>
      <c r="F208" s="79">
        <v>208</v>
      </c>
    </row>
    <row r="209" spans="1:6" s="119" customFormat="1" x14ac:dyDescent="0.2">
      <c r="A209" s="117"/>
      <c r="B209" s="117"/>
      <c r="C209" s="117"/>
      <c r="D209" s="117"/>
      <c r="E209" s="128"/>
      <c r="F209" s="79">
        <v>209</v>
      </c>
    </row>
    <row r="210" spans="1:6" s="119" customFormat="1" x14ac:dyDescent="0.2">
      <c r="A210" s="117"/>
      <c r="B210" s="117"/>
      <c r="C210" s="117"/>
      <c r="D210" s="117"/>
      <c r="E210" s="128"/>
      <c r="F210" s="79">
        <v>210</v>
      </c>
    </row>
    <row r="211" spans="1:6" s="119" customFormat="1" x14ac:dyDescent="0.2">
      <c r="A211" s="117"/>
      <c r="B211" s="117"/>
      <c r="C211" s="117"/>
      <c r="D211" s="117"/>
      <c r="E211" s="128"/>
      <c r="F211" s="79">
        <v>211</v>
      </c>
    </row>
    <row r="212" spans="1:6" s="119" customFormat="1" x14ac:dyDescent="0.2">
      <c r="A212" s="117"/>
      <c r="B212" s="117"/>
      <c r="C212" s="117"/>
      <c r="D212" s="117"/>
      <c r="E212" s="128"/>
      <c r="F212" s="79">
        <v>212</v>
      </c>
    </row>
    <row r="213" spans="1:6" s="119" customFormat="1" x14ac:dyDescent="0.2">
      <c r="A213" s="117"/>
      <c r="B213" s="117"/>
      <c r="C213" s="117"/>
      <c r="D213" s="117"/>
      <c r="E213" s="128"/>
      <c r="F213" s="79">
        <v>213</v>
      </c>
    </row>
    <row r="214" spans="1:6" s="119" customFormat="1" x14ac:dyDescent="0.2">
      <c r="A214" s="117"/>
      <c r="B214" s="117"/>
      <c r="C214" s="117"/>
      <c r="D214" s="117"/>
      <c r="E214" s="128"/>
      <c r="F214" s="79">
        <v>214</v>
      </c>
    </row>
    <row r="215" spans="1:6" s="119" customFormat="1" x14ac:dyDescent="0.2">
      <c r="A215" s="117"/>
      <c r="B215" s="117"/>
      <c r="C215" s="117"/>
      <c r="D215" s="117"/>
      <c r="E215" s="128"/>
      <c r="F215" s="79">
        <v>215</v>
      </c>
    </row>
    <row r="216" spans="1:6" s="119" customFormat="1" x14ac:dyDescent="0.2">
      <c r="A216" s="117"/>
      <c r="B216" s="117"/>
      <c r="C216" s="117"/>
      <c r="D216" s="117"/>
      <c r="E216" s="128"/>
      <c r="F216" s="79">
        <v>216</v>
      </c>
    </row>
    <row r="217" spans="1:6" s="119" customFormat="1" x14ac:dyDescent="0.2">
      <c r="A217" s="117"/>
      <c r="B217" s="117"/>
      <c r="C217" s="117"/>
      <c r="D217" s="117"/>
      <c r="E217" s="128"/>
      <c r="F217" s="79">
        <v>217</v>
      </c>
    </row>
    <row r="218" spans="1:6" s="119" customFormat="1" x14ac:dyDescent="0.2">
      <c r="A218" s="117"/>
      <c r="B218" s="117"/>
      <c r="C218" s="117"/>
      <c r="D218" s="117"/>
      <c r="E218" s="128"/>
      <c r="F218" s="79">
        <v>218</v>
      </c>
    </row>
    <row r="219" spans="1:6" s="119" customFormat="1" x14ac:dyDescent="0.2">
      <c r="A219" s="117"/>
      <c r="B219" s="117"/>
      <c r="C219" s="117"/>
      <c r="D219" s="117"/>
      <c r="E219" s="128"/>
      <c r="F219" s="79">
        <v>219</v>
      </c>
    </row>
    <row r="220" spans="1:6" s="119" customFormat="1" x14ac:dyDescent="0.2">
      <c r="A220" s="117"/>
      <c r="B220" s="117"/>
      <c r="C220" s="117"/>
      <c r="D220" s="117"/>
      <c r="E220" s="128"/>
      <c r="F220" s="79">
        <v>220</v>
      </c>
    </row>
    <row r="221" spans="1:6" s="119" customFormat="1" x14ac:dyDescent="0.2">
      <c r="A221" s="117"/>
      <c r="B221" s="117"/>
      <c r="C221" s="117"/>
      <c r="D221" s="117"/>
      <c r="E221" s="128"/>
      <c r="F221" s="79">
        <v>221</v>
      </c>
    </row>
    <row r="222" spans="1:6" s="119" customFormat="1" x14ac:dyDescent="0.2">
      <c r="A222" s="117"/>
      <c r="B222" s="117"/>
      <c r="C222" s="117"/>
      <c r="D222" s="117"/>
      <c r="E222" s="128"/>
      <c r="F222" s="79">
        <v>222</v>
      </c>
    </row>
    <row r="223" spans="1:6" s="119" customFormat="1" x14ac:dyDescent="0.2">
      <c r="A223" s="117"/>
      <c r="B223" s="117"/>
      <c r="C223" s="117"/>
      <c r="D223" s="117"/>
      <c r="E223" s="128"/>
      <c r="F223" s="79">
        <v>223</v>
      </c>
    </row>
    <row r="224" spans="1:6" s="119" customFormat="1" x14ac:dyDescent="0.2">
      <c r="A224" s="117"/>
      <c r="B224" s="117"/>
      <c r="C224" s="117"/>
      <c r="D224" s="117"/>
      <c r="E224" s="128"/>
      <c r="F224" s="79">
        <v>224</v>
      </c>
    </row>
    <row r="225" spans="1:6" s="119" customFormat="1" x14ac:dyDescent="0.2">
      <c r="A225" s="117"/>
      <c r="B225" s="117"/>
      <c r="C225" s="117"/>
      <c r="D225" s="117"/>
      <c r="E225" s="128"/>
      <c r="F225" s="79">
        <v>225</v>
      </c>
    </row>
    <row r="226" spans="1:6" s="119" customFormat="1" x14ac:dyDescent="0.2">
      <c r="A226" s="117"/>
      <c r="B226" s="117"/>
      <c r="C226" s="117"/>
      <c r="D226" s="117"/>
      <c r="E226" s="128"/>
      <c r="F226" s="79">
        <v>226</v>
      </c>
    </row>
    <row r="227" spans="1:6" s="119" customFormat="1" x14ac:dyDescent="0.2">
      <c r="A227" s="117"/>
      <c r="B227" s="117"/>
      <c r="C227" s="117"/>
      <c r="D227" s="117"/>
      <c r="E227" s="128"/>
      <c r="F227" s="79">
        <v>227</v>
      </c>
    </row>
    <row r="228" spans="1:6" s="119" customFormat="1" x14ac:dyDescent="0.2">
      <c r="A228" s="117"/>
      <c r="B228" s="117"/>
      <c r="C228" s="117"/>
      <c r="D228" s="117"/>
      <c r="E228" s="128"/>
      <c r="F228" s="79">
        <v>228</v>
      </c>
    </row>
    <row r="229" spans="1:6" s="119" customFormat="1" x14ac:dyDescent="0.2">
      <c r="A229" s="117"/>
      <c r="B229" s="117"/>
      <c r="C229" s="117"/>
      <c r="D229" s="117"/>
      <c r="E229" s="128"/>
      <c r="F229" s="79">
        <v>229</v>
      </c>
    </row>
    <row r="230" spans="1:6" s="119" customFormat="1" x14ac:dyDescent="0.2">
      <c r="A230" s="117"/>
      <c r="B230" s="117"/>
      <c r="C230" s="117"/>
      <c r="D230" s="117"/>
      <c r="E230" s="128"/>
      <c r="F230" s="79">
        <v>230</v>
      </c>
    </row>
    <row r="231" spans="1:6" s="119" customFormat="1" x14ac:dyDescent="0.2">
      <c r="A231" s="117"/>
      <c r="B231" s="117"/>
      <c r="C231" s="117"/>
      <c r="D231" s="117"/>
      <c r="E231" s="128"/>
      <c r="F231" s="79">
        <v>231</v>
      </c>
    </row>
    <row r="232" spans="1:6" s="119" customFormat="1" x14ac:dyDescent="0.2">
      <c r="A232" s="117"/>
      <c r="B232" s="117"/>
      <c r="C232" s="117"/>
      <c r="D232" s="117"/>
      <c r="E232" s="128"/>
      <c r="F232" s="79">
        <v>232</v>
      </c>
    </row>
    <row r="233" spans="1:6" s="119" customFormat="1" x14ac:dyDescent="0.2">
      <c r="A233" s="117"/>
      <c r="B233" s="117"/>
      <c r="C233" s="117"/>
      <c r="D233" s="117"/>
      <c r="E233" s="128"/>
      <c r="F233" s="79">
        <v>233</v>
      </c>
    </row>
    <row r="234" spans="1:6" s="119" customFormat="1" x14ac:dyDescent="0.2">
      <c r="A234" s="117"/>
      <c r="B234" s="117"/>
      <c r="C234" s="117"/>
      <c r="D234" s="117"/>
      <c r="E234" s="128"/>
      <c r="F234" s="79">
        <v>234</v>
      </c>
    </row>
    <row r="235" spans="1:6" s="119" customFormat="1" x14ac:dyDescent="0.2">
      <c r="A235" s="117"/>
      <c r="B235" s="117"/>
      <c r="C235" s="117"/>
      <c r="D235" s="117"/>
      <c r="E235" s="128"/>
      <c r="F235" s="79">
        <v>235</v>
      </c>
    </row>
    <row r="236" spans="1:6" s="119" customFormat="1" x14ac:dyDescent="0.2">
      <c r="A236" s="117"/>
      <c r="B236" s="117"/>
      <c r="C236" s="117"/>
      <c r="D236" s="117"/>
      <c r="E236" s="128"/>
      <c r="F236" s="79">
        <v>236</v>
      </c>
    </row>
    <row r="237" spans="1:6" s="119" customFormat="1" x14ac:dyDescent="0.2">
      <c r="A237" s="117"/>
      <c r="B237" s="117"/>
      <c r="C237" s="117"/>
      <c r="D237" s="117"/>
      <c r="E237" s="128"/>
      <c r="F237" s="79">
        <v>237</v>
      </c>
    </row>
    <row r="238" spans="1:6" s="119" customFormat="1" x14ac:dyDescent="0.2">
      <c r="A238" s="117"/>
      <c r="B238" s="117"/>
      <c r="C238" s="117"/>
      <c r="D238" s="117"/>
      <c r="E238" s="128"/>
      <c r="F238" s="79">
        <v>238</v>
      </c>
    </row>
    <row r="239" spans="1:6" s="119" customFormat="1" x14ac:dyDescent="0.2">
      <c r="A239" s="117"/>
      <c r="B239" s="117"/>
      <c r="C239" s="117"/>
      <c r="D239" s="117"/>
      <c r="E239" s="128"/>
      <c r="F239" s="79">
        <v>239</v>
      </c>
    </row>
    <row r="240" spans="1:6" s="119" customFormat="1" x14ac:dyDescent="0.2">
      <c r="A240" s="117"/>
      <c r="B240" s="117"/>
      <c r="C240" s="117"/>
      <c r="D240" s="117"/>
      <c r="E240" s="128"/>
      <c r="F240" s="79">
        <v>240</v>
      </c>
    </row>
    <row r="241" spans="1:12" s="119" customFormat="1" x14ac:dyDescent="0.2">
      <c r="A241" s="117"/>
      <c r="B241" s="117"/>
      <c r="C241" s="117"/>
      <c r="D241" s="117"/>
      <c r="E241" s="128"/>
      <c r="F241" s="79">
        <v>241</v>
      </c>
    </row>
    <row r="242" spans="1:12" s="119" customFormat="1" x14ac:dyDescent="0.2">
      <c r="A242" s="117"/>
      <c r="B242" s="117"/>
      <c r="C242" s="117"/>
      <c r="D242" s="117"/>
      <c r="E242" s="128"/>
      <c r="F242" s="79">
        <v>242</v>
      </c>
    </row>
    <row r="243" spans="1:12" s="119" customFormat="1" x14ac:dyDescent="0.2">
      <c r="A243" s="117"/>
      <c r="B243" s="117"/>
      <c r="C243" s="117"/>
      <c r="D243" s="117"/>
      <c r="E243" s="128"/>
      <c r="F243" s="79">
        <v>243</v>
      </c>
    </row>
    <row r="244" spans="1:12" s="119" customFormat="1" x14ac:dyDescent="0.2">
      <c r="A244" s="117"/>
      <c r="B244" s="117"/>
      <c r="C244" s="117"/>
      <c r="D244" s="117"/>
      <c r="E244" s="128"/>
      <c r="F244" s="79">
        <v>244</v>
      </c>
    </row>
    <row r="245" spans="1:12" s="119" customFormat="1" x14ac:dyDescent="0.2">
      <c r="A245" s="117"/>
      <c r="B245" s="117"/>
      <c r="C245" s="117"/>
      <c r="D245" s="117"/>
      <c r="E245" s="128"/>
      <c r="F245" s="79">
        <v>245</v>
      </c>
    </row>
    <row r="246" spans="1:12" s="119" customFormat="1" x14ac:dyDescent="0.2">
      <c r="A246" s="117"/>
      <c r="B246" s="117"/>
      <c r="C246" s="117"/>
      <c r="D246" s="117"/>
      <c r="E246" s="128"/>
      <c r="F246" s="79">
        <v>246</v>
      </c>
    </row>
    <row r="247" spans="1:12" s="119" customFormat="1" x14ac:dyDescent="0.2">
      <c r="A247" s="117"/>
      <c r="B247" s="117"/>
      <c r="C247" s="117"/>
      <c r="D247" s="117"/>
      <c r="E247" s="128"/>
      <c r="F247" s="79">
        <v>247</v>
      </c>
    </row>
    <row r="248" spans="1:12" s="119" customFormat="1" x14ac:dyDescent="0.2">
      <c r="A248" s="117"/>
      <c r="B248" s="117"/>
      <c r="C248" s="117"/>
      <c r="D248" s="117"/>
      <c r="E248" s="128"/>
      <c r="F248" s="79">
        <v>248</v>
      </c>
    </row>
    <row r="249" spans="1:12" s="119" customFormat="1" x14ac:dyDescent="0.2">
      <c r="A249" s="117"/>
      <c r="B249" s="117"/>
      <c r="C249" s="117"/>
      <c r="D249" s="117"/>
      <c r="E249" s="128"/>
      <c r="F249" s="79">
        <v>249</v>
      </c>
    </row>
    <row r="250" spans="1:12" s="119" customFormat="1" x14ac:dyDescent="0.2">
      <c r="A250" s="117"/>
      <c r="B250" s="117"/>
      <c r="C250" s="117"/>
      <c r="D250" s="117"/>
      <c r="E250" s="128"/>
      <c r="F250" s="79">
        <v>250</v>
      </c>
    </row>
    <row r="251" spans="1:12" s="119" customFormat="1" x14ac:dyDescent="0.2">
      <c r="A251" s="117"/>
      <c r="B251" s="117"/>
      <c r="C251" s="117"/>
      <c r="D251" s="117"/>
      <c r="E251" s="128"/>
      <c r="F251" s="79">
        <v>251</v>
      </c>
    </row>
    <row r="252" spans="1:12" s="119" customFormat="1" x14ac:dyDescent="0.2">
      <c r="A252" s="117"/>
      <c r="B252" s="117"/>
      <c r="C252" s="117"/>
      <c r="D252" s="117"/>
      <c r="E252" s="128"/>
      <c r="F252" s="79">
        <v>252</v>
      </c>
    </row>
    <row r="253" spans="1:12" s="119" customFormat="1" x14ac:dyDescent="0.2">
      <c r="A253" s="117"/>
      <c r="B253" s="117"/>
      <c r="C253" s="117"/>
      <c r="D253" s="117"/>
      <c r="E253" s="128"/>
      <c r="F253" s="79">
        <v>253</v>
      </c>
    </row>
    <row r="254" spans="1:12" s="119" customFormat="1" x14ac:dyDescent="0.2">
      <c r="A254" s="117"/>
      <c r="B254" s="117"/>
      <c r="C254" s="117"/>
      <c r="D254" s="117"/>
      <c r="E254" s="128"/>
      <c r="F254" s="79">
        <v>254</v>
      </c>
    </row>
    <row r="255" spans="1:12" s="119" customFormat="1" x14ac:dyDescent="0.2">
      <c r="A255" s="117"/>
      <c r="B255" s="117"/>
      <c r="C255" s="117"/>
      <c r="D255" s="117"/>
      <c r="E255" s="128"/>
      <c r="F255" s="79">
        <v>255</v>
      </c>
    </row>
    <row r="256" spans="1:12" s="120" customFormat="1" ht="14.25" x14ac:dyDescent="0.2">
      <c r="A256" s="117"/>
      <c r="B256" s="117"/>
      <c r="C256" s="117"/>
      <c r="D256" s="117"/>
      <c r="E256" s="128"/>
      <c r="F256" s="79">
        <v>256</v>
      </c>
      <c r="H256" s="119"/>
      <c r="I256" s="119"/>
      <c r="J256" s="119"/>
      <c r="K256" s="119"/>
      <c r="L256" s="119"/>
    </row>
    <row r="257" spans="1:12" s="120" customFormat="1" ht="14.25" x14ac:dyDescent="0.2">
      <c r="A257" s="117"/>
      <c r="B257" s="117"/>
      <c r="C257" s="117"/>
      <c r="D257" s="117"/>
      <c r="E257" s="128"/>
      <c r="F257" s="79">
        <v>257</v>
      </c>
      <c r="H257" s="119"/>
      <c r="I257" s="119"/>
      <c r="J257" s="119"/>
      <c r="K257" s="119"/>
      <c r="L257" s="119"/>
    </row>
    <row r="258" spans="1:12" s="120" customFormat="1" ht="14.25" x14ac:dyDescent="0.2">
      <c r="A258" s="117"/>
      <c r="B258" s="117"/>
      <c r="C258" s="117"/>
      <c r="D258" s="117"/>
      <c r="E258" s="128"/>
      <c r="F258" s="79">
        <v>258</v>
      </c>
      <c r="H258" s="119"/>
      <c r="I258" s="119"/>
      <c r="J258" s="119"/>
      <c r="K258" s="119"/>
      <c r="L258" s="119"/>
    </row>
    <row r="259" spans="1:12" s="120" customFormat="1" ht="14.25" x14ac:dyDescent="0.2">
      <c r="A259" s="117"/>
      <c r="B259" s="117"/>
      <c r="C259" s="117"/>
      <c r="D259" s="117"/>
      <c r="E259" s="128"/>
      <c r="F259" s="79">
        <v>259</v>
      </c>
      <c r="H259" s="119"/>
      <c r="I259" s="119"/>
      <c r="J259" s="119"/>
      <c r="K259" s="119"/>
      <c r="L259" s="119"/>
    </row>
    <row r="260" spans="1:12" s="120" customFormat="1" ht="14.25" x14ac:dyDescent="0.2">
      <c r="A260" s="117"/>
      <c r="B260" s="117"/>
      <c r="C260" s="117"/>
      <c r="D260" s="117"/>
      <c r="E260" s="128"/>
      <c r="F260" s="79">
        <v>260</v>
      </c>
      <c r="H260" s="119"/>
      <c r="I260" s="119"/>
      <c r="J260" s="119"/>
      <c r="K260" s="119"/>
      <c r="L260" s="119"/>
    </row>
    <row r="261" spans="1:12" s="120" customFormat="1" ht="14.25" x14ac:dyDescent="0.2">
      <c r="A261" s="117"/>
      <c r="B261" s="117"/>
      <c r="C261" s="117"/>
      <c r="D261" s="117"/>
      <c r="E261" s="128"/>
      <c r="F261" s="79">
        <v>261</v>
      </c>
      <c r="H261" s="119"/>
      <c r="I261" s="119"/>
      <c r="J261" s="119"/>
      <c r="K261" s="119"/>
      <c r="L261" s="119"/>
    </row>
    <row r="262" spans="1:12" s="120" customFormat="1" ht="14.25" x14ac:dyDescent="0.2">
      <c r="A262" s="117"/>
      <c r="B262" s="117"/>
      <c r="C262" s="117"/>
      <c r="D262" s="117"/>
      <c r="E262" s="128"/>
      <c r="F262" s="79">
        <v>262</v>
      </c>
      <c r="H262" s="119"/>
      <c r="I262" s="119"/>
      <c r="J262" s="119"/>
      <c r="K262" s="119"/>
      <c r="L262" s="119"/>
    </row>
    <row r="263" spans="1:12" s="120" customFormat="1" ht="14.25" x14ac:dyDescent="0.2">
      <c r="A263" s="117"/>
      <c r="B263" s="117"/>
      <c r="C263" s="117"/>
      <c r="D263" s="117"/>
      <c r="E263" s="128"/>
      <c r="F263" s="79">
        <v>263</v>
      </c>
      <c r="H263" s="119"/>
      <c r="I263" s="119"/>
      <c r="J263" s="119"/>
      <c r="K263" s="119"/>
      <c r="L263" s="119"/>
    </row>
    <row r="264" spans="1:12" s="120" customFormat="1" ht="14.25" x14ac:dyDescent="0.2">
      <c r="A264" s="117"/>
      <c r="B264" s="117"/>
      <c r="C264" s="117"/>
      <c r="D264" s="117"/>
      <c r="E264" s="128"/>
      <c r="F264" s="79">
        <v>264</v>
      </c>
      <c r="H264" s="119"/>
      <c r="I264" s="119"/>
      <c r="J264" s="119"/>
      <c r="K264" s="119"/>
      <c r="L264" s="119"/>
    </row>
    <row r="265" spans="1:12" s="120" customFormat="1" ht="14.25" x14ac:dyDescent="0.2">
      <c r="A265" s="117"/>
      <c r="B265" s="117"/>
      <c r="C265" s="117"/>
      <c r="D265" s="117"/>
      <c r="E265" s="128"/>
      <c r="F265" s="79">
        <v>265</v>
      </c>
      <c r="H265" s="119"/>
      <c r="I265" s="119"/>
      <c r="J265" s="119"/>
      <c r="K265" s="119"/>
      <c r="L265" s="119"/>
    </row>
    <row r="266" spans="1:12" s="120" customFormat="1" ht="14.25" x14ac:dyDescent="0.2">
      <c r="A266" s="117"/>
      <c r="B266" s="117"/>
      <c r="C266" s="117"/>
      <c r="D266" s="117"/>
      <c r="E266" s="128"/>
      <c r="F266" s="79">
        <v>266</v>
      </c>
      <c r="H266" s="119"/>
      <c r="I266" s="119"/>
      <c r="J266" s="119"/>
      <c r="K266" s="119"/>
      <c r="L266" s="119"/>
    </row>
    <row r="267" spans="1:12" s="120" customFormat="1" ht="14.25" x14ac:dyDescent="0.2">
      <c r="A267" s="117"/>
      <c r="B267" s="117"/>
      <c r="C267" s="117"/>
      <c r="D267" s="117"/>
      <c r="E267" s="128"/>
      <c r="F267" s="79">
        <v>267</v>
      </c>
      <c r="H267" s="119"/>
      <c r="I267" s="119"/>
      <c r="J267" s="119"/>
      <c r="K267" s="119"/>
      <c r="L267" s="119"/>
    </row>
    <row r="268" spans="1:12" s="120" customFormat="1" ht="14.25" x14ac:dyDescent="0.2">
      <c r="A268" s="117"/>
      <c r="B268" s="117"/>
      <c r="C268" s="117"/>
      <c r="D268" s="117"/>
      <c r="E268" s="128"/>
      <c r="F268" s="79">
        <v>268</v>
      </c>
      <c r="H268" s="119"/>
      <c r="I268" s="119"/>
      <c r="J268" s="119"/>
      <c r="K268" s="119"/>
      <c r="L268" s="119"/>
    </row>
    <row r="269" spans="1:12" s="120" customFormat="1" ht="14.25" x14ac:dyDescent="0.2">
      <c r="A269" s="117"/>
      <c r="B269" s="117"/>
      <c r="C269" s="117"/>
      <c r="D269" s="117"/>
      <c r="E269" s="128"/>
      <c r="F269" s="79">
        <v>269</v>
      </c>
      <c r="H269" s="119"/>
      <c r="I269" s="119"/>
      <c r="J269" s="119"/>
      <c r="K269" s="119"/>
      <c r="L269" s="119"/>
    </row>
    <row r="270" spans="1:12" s="120" customFormat="1" ht="14.25" x14ac:dyDescent="0.2">
      <c r="A270" s="117"/>
      <c r="B270" s="117"/>
      <c r="C270" s="117"/>
      <c r="D270" s="117"/>
      <c r="E270" s="128"/>
      <c r="F270" s="79">
        <v>270</v>
      </c>
      <c r="H270" s="119"/>
      <c r="I270" s="119"/>
      <c r="J270" s="119"/>
      <c r="K270" s="119"/>
      <c r="L270" s="119"/>
    </row>
    <row r="271" spans="1:12" s="120" customFormat="1" ht="14.25" x14ac:dyDescent="0.2">
      <c r="A271" s="117"/>
      <c r="B271" s="117"/>
      <c r="C271" s="117"/>
      <c r="D271" s="117"/>
      <c r="E271" s="128"/>
      <c r="F271" s="79">
        <v>271</v>
      </c>
      <c r="H271" s="119"/>
      <c r="I271" s="119"/>
      <c r="J271" s="119"/>
      <c r="K271" s="119"/>
      <c r="L271" s="119"/>
    </row>
    <row r="272" spans="1:12" s="120" customFormat="1" ht="14.25" x14ac:dyDescent="0.2">
      <c r="A272" s="117"/>
      <c r="B272" s="117"/>
      <c r="C272" s="117"/>
      <c r="D272" s="117"/>
      <c r="E272" s="128"/>
      <c r="F272" s="79">
        <v>272</v>
      </c>
      <c r="H272" s="119"/>
      <c r="I272" s="119"/>
      <c r="J272" s="119"/>
      <c r="K272" s="119"/>
      <c r="L272" s="119"/>
    </row>
    <row r="273" spans="1:12" s="120" customFormat="1" ht="14.25" x14ac:dyDescent="0.2">
      <c r="A273" s="117"/>
      <c r="B273" s="117"/>
      <c r="C273" s="117"/>
      <c r="D273" s="117"/>
      <c r="E273" s="128"/>
      <c r="F273" s="79">
        <v>273</v>
      </c>
      <c r="H273" s="119"/>
      <c r="I273" s="119"/>
      <c r="J273" s="119"/>
      <c r="K273" s="119"/>
      <c r="L273" s="119"/>
    </row>
    <row r="274" spans="1:12" s="120" customFormat="1" ht="14.25" x14ac:dyDescent="0.2">
      <c r="A274" s="117"/>
      <c r="B274" s="117"/>
      <c r="C274" s="117"/>
      <c r="D274" s="117"/>
      <c r="E274" s="128"/>
      <c r="F274" s="79">
        <v>274</v>
      </c>
      <c r="H274" s="119"/>
      <c r="I274" s="119"/>
      <c r="J274" s="119"/>
      <c r="K274" s="119"/>
      <c r="L274" s="119"/>
    </row>
    <row r="275" spans="1:12" s="120" customFormat="1" ht="14.25" x14ac:dyDescent="0.2">
      <c r="A275" s="117"/>
      <c r="B275" s="117"/>
      <c r="C275" s="117"/>
      <c r="D275" s="117"/>
      <c r="E275" s="128"/>
      <c r="F275" s="79">
        <v>275</v>
      </c>
      <c r="H275" s="119"/>
      <c r="I275" s="119"/>
      <c r="J275" s="119"/>
      <c r="K275" s="119"/>
      <c r="L275" s="119"/>
    </row>
    <row r="276" spans="1:12" s="120" customFormat="1" ht="14.25" x14ac:dyDescent="0.2">
      <c r="A276" s="117"/>
      <c r="B276" s="117"/>
      <c r="C276" s="117"/>
      <c r="D276" s="117"/>
      <c r="E276" s="128"/>
      <c r="F276" s="79">
        <v>276</v>
      </c>
      <c r="H276" s="119"/>
      <c r="I276" s="119"/>
      <c r="J276" s="119"/>
      <c r="K276" s="119"/>
      <c r="L276" s="119"/>
    </row>
    <row r="277" spans="1:12" s="120" customFormat="1" ht="14.25" x14ac:dyDescent="0.2">
      <c r="A277" s="117"/>
      <c r="B277" s="117"/>
      <c r="C277" s="117"/>
      <c r="D277" s="117"/>
      <c r="E277" s="128"/>
      <c r="F277" s="79">
        <v>277</v>
      </c>
      <c r="H277" s="119"/>
      <c r="I277" s="119"/>
      <c r="J277" s="119"/>
      <c r="K277" s="119"/>
      <c r="L277" s="119"/>
    </row>
    <row r="278" spans="1:12" s="120" customFormat="1" ht="14.25" x14ac:dyDescent="0.2">
      <c r="A278" s="117"/>
      <c r="B278" s="117"/>
      <c r="C278" s="117"/>
      <c r="D278" s="117"/>
      <c r="E278" s="128"/>
      <c r="F278" s="79">
        <v>278</v>
      </c>
      <c r="H278" s="119"/>
      <c r="I278" s="119"/>
      <c r="J278" s="119"/>
      <c r="K278" s="119"/>
      <c r="L278" s="119"/>
    </row>
    <row r="279" spans="1:12" s="120" customFormat="1" ht="14.25" x14ac:dyDescent="0.2">
      <c r="A279" s="117"/>
      <c r="B279" s="117"/>
      <c r="C279" s="117"/>
      <c r="D279" s="117"/>
      <c r="E279" s="128"/>
      <c r="F279" s="79">
        <v>279</v>
      </c>
      <c r="H279" s="119"/>
      <c r="I279" s="119"/>
      <c r="J279" s="119"/>
      <c r="K279" s="119"/>
      <c r="L279" s="119"/>
    </row>
    <row r="280" spans="1:12" s="120" customFormat="1" ht="14.25" x14ac:dyDescent="0.2">
      <c r="A280" s="117"/>
      <c r="B280" s="117"/>
      <c r="C280" s="117"/>
      <c r="D280" s="117"/>
      <c r="E280" s="128"/>
      <c r="F280" s="79">
        <v>280</v>
      </c>
      <c r="H280" s="119"/>
      <c r="I280" s="119"/>
      <c r="J280" s="119"/>
      <c r="K280" s="119"/>
      <c r="L280" s="119"/>
    </row>
    <row r="281" spans="1:12" s="120" customFormat="1" ht="14.25" x14ac:dyDescent="0.2">
      <c r="A281" s="117"/>
      <c r="B281" s="117"/>
      <c r="C281" s="117"/>
      <c r="D281" s="117"/>
      <c r="E281" s="128"/>
      <c r="F281" s="79">
        <v>281</v>
      </c>
      <c r="H281" s="119"/>
      <c r="I281" s="119"/>
      <c r="J281" s="119"/>
      <c r="K281" s="119"/>
      <c r="L281" s="119"/>
    </row>
    <row r="282" spans="1:12" s="120" customFormat="1" ht="14.25" x14ac:dyDescent="0.2">
      <c r="A282" s="117"/>
      <c r="B282" s="117"/>
      <c r="C282" s="117"/>
      <c r="D282" s="117"/>
      <c r="E282" s="128"/>
      <c r="F282" s="79">
        <v>282</v>
      </c>
      <c r="H282" s="119"/>
      <c r="I282" s="119"/>
      <c r="J282" s="119"/>
      <c r="K282" s="119"/>
      <c r="L282" s="119"/>
    </row>
    <row r="283" spans="1:12" s="120" customFormat="1" ht="14.25" x14ac:dyDescent="0.2">
      <c r="A283" s="117"/>
      <c r="B283" s="117"/>
      <c r="C283" s="117"/>
      <c r="D283" s="117"/>
      <c r="E283" s="128"/>
      <c r="F283" s="79">
        <v>283</v>
      </c>
      <c r="H283" s="119"/>
      <c r="I283" s="119"/>
      <c r="J283" s="119"/>
      <c r="K283" s="119"/>
      <c r="L283" s="119"/>
    </row>
    <row r="284" spans="1:12" s="120" customFormat="1" ht="14.25" x14ac:dyDescent="0.2">
      <c r="A284" s="117"/>
      <c r="B284" s="117"/>
      <c r="C284" s="117"/>
      <c r="D284" s="117"/>
      <c r="E284" s="128"/>
      <c r="F284" s="79">
        <v>284</v>
      </c>
      <c r="H284" s="119"/>
      <c r="I284" s="119"/>
      <c r="J284" s="119"/>
      <c r="K284" s="119"/>
      <c r="L284" s="119"/>
    </row>
    <row r="285" spans="1:12" s="120" customFormat="1" ht="14.25" x14ac:dyDescent="0.2">
      <c r="A285" s="117"/>
      <c r="B285" s="117"/>
      <c r="C285" s="117"/>
      <c r="D285" s="117"/>
      <c r="E285" s="128"/>
      <c r="F285" s="79">
        <v>285</v>
      </c>
      <c r="H285" s="119"/>
      <c r="I285" s="119"/>
      <c r="J285" s="119"/>
      <c r="K285" s="119"/>
      <c r="L285" s="119"/>
    </row>
    <row r="286" spans="1:12" s="120" customFormat="1" ht="14.25" x14ac:dyDescent="0.2">
      <c r="A286" s="117"/>
      <c r="B286" s="117"/>
      <c r="C286" s="117"/>
      <c r="D286" s="117"/>
      <c r="E286" s="128"/>
      <c r="F286" s="79">
        <v>286</v>
      </c>
      <c r="H286" s="119"/>
      <c r="I286" s="119"/>
      <c r="J286" s="119"/>
      <c r="K286" s="119"/>
      <c r="L286" s="119"/>
    </row>
    <row r="287" spans="1:12" s="120" customFormat="1" ht="14.25" x14ac:dyDescent="0.2">
      <c r="A287" s="117"/>
      <c r="B287" s="117"/>
      <c r="C287" s="117"/>
      <c r="D287" s="117"/>
      <c r="E287" s="128"/>
      <c r="F287" s="79">
        <v>287</v>
      </c>
      <c r="H287" s="119"/>
      <c r="I287" s="119"/>
      <c r="J287" s="119"/>
      <c r="K287" s="119"/>
      <c r="L287" s="119"/>
    </row>
    <row r="288" spans="1:12" s="120" customFormat="1" ht="14.25" x14ac:dyDescent="0.2">
      <c r="A288" s="117"/>
      <c r="B288" s="117"/>
      <c r="C288" s="117"/>
      <c r="D288" s="117"/>
      <c r="E288" s="128"/>
      <c r="F288" s="79">
        <v>288</v>
      </c>
      <c r="H288" s="119"/>
      <c r="I288" s="119"/>
      <c r="J288" s="119"/>
      <c r="K288" s="119"/>
      <c r="L288" s="119"/>
    </row>
    <row r="289" spans="1:12" s="120" customFormat="1" ht="14.25" x14ac:dyDescent="0.2">
      <c r="A289" s="117"/>
      <c r="B289" s="117"/>
      <c r="C289" s="117"/>
      <c r="D289" s="117"/>
      <c r="E289" s="128"/>
      <c r="F289" s="79">
        <v>289</v>
      </c>
      <c r="H289" s="119"/>
      <c r="I289" s="119"/>
      <c r="J289" s="119"/>
      <c r="K289" s="119"/>
      <c r="L289" s="119"/>
    </row>
    <row r="290" spans="1:12" s="120" customFormat="1" ht="14.25" x14ac:dyDescent="0.2">
      <c r="A290" s="117"/>
      <c r="B290" s="117"/>
      <c r="C290" s="117"/>
      <c r="D290" s="117"/>
      <c r="E290" s="128"/>
      <c r="F290" s="79">
        <v>290</v>
      </c>
      <c r="H290" s="119"/>
      <c r="I290" s="119"/>
      <c r="J290" s="119"/>
      <c r="K290" s="119"/>
      <c r="L290" s="119"/>
    </row>
    <row r="291" spans="1:12" s="120" customFormat="1" ht="14.25" x14ac:dyDescent="0.2">
      <c r="A291" s="117"/>
      <c r="B291" s="117"/>
      <c r="C291" s="117"/>
      <c r="D291" s="117"/>
      <c r="E291" s="128"/>
      <c r="F291" s="79">
        <v>291</v>
      </c>
      <c r="H291" s="119"/>
      <c r="I291" s="119"/>
      <c r="J291" s="119"/>
      <c r="K291" s="119"/>
      <c r="L291" s="119"/>
    </row>
    <row r="292" spans="1:12" s="120" customFormat="1" ht="14.25" x14ac:dyDescent="0.2">
      <c r="A292" s="117"/>
      <c r="B292" s="117"/>
      <c r="C292" s="117"/>
      <c r="D292" s="117"/>
      <c r="E292" s="128"/>
      <c r="F292" s="79">
        <v>292</v>
      </c>
      <c r="H292" s="119"/>
      <c r="I292" s="119"/>
      <c r="J292" s="119"/>
      <c r="K292" s="119"/>
      <c r="L292" s="119"/>
    </row>
    <row r="293" spans="1:12" s="120" customFormat="1" ht="14.25" x14ac:dyDescent="0.2">
      <c r="A293" s="117"/>
      <c r="B293" s="117"/>
      <c r="C293" s="117"/>
      <c r="D293" s="117"/>
      <c r="E293" s="128"/>
      <c r="F293" s="79">
        <v>293</v>
      </c>
      <c r="H293" s="119"/>
      <c r="I293" s="119"/>
      <c r="J293" s="119"/>
      <c r="K293" s="119"/>
      <c r="L293" s="119"/>
    </row>
    <row r="294" spans="1:12" s="120" customFormat="1" ht="14.25" x14ac:dyDescent="0.2">
      <c r="A294" s="117"/>
      <c r="B294" s="117"/>
      <c r="C294" s="117"/>
      <c r="D294" s="117"/>
      <c r="E294" s="128"/>
      <c r="F294" s="79">
        <v>294</v>
      </c>
      <c r="H294" s="119"/>
      <c r="I294" s="119"/>
      <c r="J294" s="119"/>
      <c r="K294" s="119"/>
      <c r="L294" s="119"/>
    </row>
    <row r="295" spans="1:12" s="120" customFormat="1" ht="14.25" x14ac:dyDescent="0.2">
      <c r="A295" s="117"/>
      <c r="B295" s="117"/>
      <c r="C295" s="117"/>
      <c r="D295" s="117"/>
      <c r="E295" s="128"/>
      <c r="F295" s="79">
        <v>295</v>
      </c>
      <c r="H295" s="119"/>
      <c r="I295" s="119"/>
      <c r="J295" s="119"/>
      <c r="K295" s="119"/>
      <c r="L295" s="119"/>
    </row>
    <row r="296" spans="1:12" s="120" customFormat="1" ht="14.25" x14ac:dyDescent="0.2">
      <c r="A296" s="117"/>
      <c r="B296" s="117"/>
      <c r="C296" s="117"/>
      <c r="D296" s="117"/>
      <c r="E296" s="128"/>
      <c r="F296" s="79">
        <v>296</v>
      </c>
      <c r="H296" s="119"/>
      <c r="I296" s="119"/>
      <c r="J296" s="119"/>
      <c r="K296" s="119"/>
      <c r="L296" s="119"/>
    </row>
    <row r="297" spans="1:12" s="120" customFormat="1" ht="14.25" x14ac:dyDescent="0.2">
      <c r="A297" s="117"/>
      <c r="B297" s="117"/>
      <c r="C297" s="117"/>
      <c r="D297" s="117"/>
      <c r="E297" s="128"/>
      <c r="F297" s="79">
        <v>297</v>
      </c>
      <c r="H297" s="119"/>
      <c r="I297" s="119"/>
      <c r="J297" s="119"/>
      <c r="K297" s="119"/>
      <c r="L297" s="119"/>
    </row>
    <row r="298" spans="1:12" s="120" customFormat="1" ht="14.25" x14ac:dyDescent="0.2">
      <c r="A298" s="117"/>
      <c r="B298" s="117"/>
      <c r="C298" s="117"/>
      <c r="D298" s="117"/>
      <c r="E298" s="128"/>
      <c r="F298" s="79">
        <v>298</v>
      </c>
      <c r="H298" s="119"/>
      <c r="I298" s="119"/>
      <c r="J298" s="119"/>
      <c r="K298" s="119"/>
      <c r="L298" s="119"/>
    </row>
    <row r="299" spans="1:12" s="120" customFormat="1" ht="14.25" x14ac:dyDescent="0.2">
      <c r="A299" s="86"/>
      <c r="B299" s="86"/>
      <c r="C299" s="86"/>
      <c r="D299" s="86"/>
      <c r="E299" s="86"/>
      <c r="F299" s="79">
        <v>299</v>
      </c>
      <c r="H299" s="119"/>
      <c r="I299" s="119"/>
      <c r="J299" s="119"/>
      <c r="K299" s="119"/>
      <c r="L299" s="119"/>
    </row>
    <row r="300" spans="1:12" s="120" customFormat="1" ht="14.25" x14ac:dyDescent="0.2">
      <c r="A300" s="86"/>
      <c r="B300" s="86"/>
      <c r="C300" s="86"/>
      <c r="D300" s="86"/>
      <c r="E300" s="86"/>
      <c r="F300" s="79">
        <v>300</v>
      </c>
      <c r="H300" s="119"/>
      <c r="I300" s="119"/>
      <c r="J300" s="119"/>
      <c r="K300" s="119"/>
      <c r="L300" s="119"/>
    </row>
    <row r="301" spans="1:12" s="120" customFormat="1" ht="14.25" x14ac:dyDescent="0.2">
      <c r="A301" s="86"/>
      <c r="B301" s="86"/>
      <c r="C301" s="86"/>
      <c r="D301" s="86"/>
      <c r="E301" s="86"/>
      <c r="F301" s="79">
        <v>301</v>
      </c>
      <c r="H301" s="119"/>
      <c r="I301" s="119"/>
      <c r="J301" s="119"/>
      <c r="K301" s="119"/>
      <c r="L301" s="119"/>
    </row>
    <row r="302" spans="1:12" s="120" customFormat="1" ht="14.25" x14ac:dyDescent="0.2">
      <c r="A302" s="86"/>
      <c r="B302" s="86"/>
      <c r="C302" s="86"/>
      <c r="D302" s="86"/>
      <c r="E302" s="86"/>
      <c r="F302" s="79">
        <v>302</v>
      </c>
      <c r="H302" s="119"/>
      <c r="I302" s="119"/>
      <c r="J302" s="119"/>
      <c r="K302" s="119"/>
      <c r="L302" s="119"/>
    </row>
    <row r="303" spans="1:12" s="120" customFormat="1" ht="14.25" x14ac:dyDescent="0.2">
      <c r="A303" s="86"/>
      <c r="B303" s="86"/>
      <c r="C303" s="86"/>
      <c r="D303" s="86"/>
      <c r="E303" s="86"/>
      <c r="F303" s="79">
        <v>303</v>
      </c>
      <c r="H303" s="119"/>
      <c r="I303" s="119"/>
      <c r="J303" s="119"/>
      <c r="K303" s="119"/>
      <c r="L303" s="119"/>
    </row>
    <row r="304" spans="1:12" s="120" customFormat="1" ht="14.25" x14ac:dyDescent="0.2">
      <c r="A304" s="86"/>
      <c r="B304" s="86"/>
      <c r="C304" s="86"/>
      <c r="D304" s="86"/>
      <c r="E304" s="86"/>
      <c r="F304" s="79">
        <v>304</v>
      </c>
      <c r="H304" s="119"/>
      <c r="I304" s="119"/>
      <c r="J304" s="119"/>
      <c r="K304" s="119"/>
      <c r="L304" s="119"/>
    </row>
    <row r="305" spans="1:12" s="120" customFormat="1" ht="14.25" x14ac:dyDescent="0.2">
      <c r="A305" s="86"/>
      <c r="B305" s="86"/>
      <c r="C305" s="86"/>
      <c r="D305" s="86"/>
      <c r="E305" s="86"/>
      <c r="F305" s="79">
        <v>305</v>
      </c>
      <c r="H305" s="119"/>
      <c r="I305" s="119"/>
      <c r="J305" s="119"/>
      <c r="K305" s="119"/>
      <c r="L305" s="119"/>
    </row>
    <row r="306" spans="1:12" s="120" customFormat="1" ht="14.25" x14ac:dyDescent="0.2">
      <c r="A306" s="86"/>
      <c r="B306" s="86"/>
      <c r="C306" s="86"/>
      <c r="D306" s="86"/>
      <c r="E306" s="86"/>
      <c r="F306" s="79">
        <v>306</v>
      </c>
      <c r="H306" s="119"/>
      <c r="I306" s="119"/>
      <c r="J306" s="119"/>
      <c r="K306" s="119"/>
      <c r="L306" s="119"/>
    </row>
    <row r="307" spans="1:12" s="120" customFormat="1" ht="14.25" x14ac:dyDescent="0.2">
      <c r="A307" s="86"/>
      <c r="B307" s="86"/>
      <c r="C307" s="86"/>
      <c r="D307" s="86"/>
      <c r="E307" s="86"/>
      <c r="F307" s="79">
        <v>307</v>
      </c>
      <c r="H307" s="119"/>
      <c r="I307" s="119"/>
      <c r="J307" s="119"/>
      <c r="K307" s="119"/>
      <c r="L307" s="119"/>
    </row>
    <row r="308" spans="1:12" s="120" customFormat="1" ht="14.25" x14ac:dyDescent="0.2">
      <c r="A308" s="86"/>
      <c r="B308" s="86"/>
      <c r="C308" s="86"/>
      <c r="D308" s="86"/>
      <c r="E308" s="86"/>
      <c r="F308" s="79">
        <v>308</v>
      </c>
      <c r="H308" s="119"/>
      <c r="I308" s="119"/>
      <c r="J308" s="119"/>
      <c r="K308" s="119"/>
      <c r="L308" s="119"/>
    </row>
    <row r="309" spans="1:12" s="120" customFormat="1" ht="14.25" x14ac:dyDescent="0.2">
      <c r="A309" s="86"/>
      <c r="B309" s="86"/>
      <c r="C309" s="86"/>
      <c r="D309" s="86"/>
      <c r="E309" s="86"/>
      <c r="F309" s="79">
        <v>309</v>
      </c>
      <c r="H309" s="119"/>
      <c r="I309" s="119"/>
      <c r="J309" s="119"/>
      <c r="K309" s="119"/>
      <c r="L309" s="119"/>
    </row>
    <row r="310" spans="1:12" s="120" customFormat="1" ht="14.25" x14ac:dyDescent="0.2">
      <c r="A310" s="86"/>
      <c r="B310" s="86"/>
      <c r="C310" s="86"/>
      <c r="D310" s="86"/>
      <c r="E310" s="86"/>
      <c r="F310" s="79">
        <v>310</v>
      </c>
      <c r="H310" s="119"/>
      <c r="I310" s="119"/>
      <c r="J310" s="119"/>
      <c r="K310" s="119"/>
      <c r="L310" s="119"/>
    </row>
    <row r="311" spans="1:12" s="120" customFormat="1" ht="14.25" x14ac:dyDescent="0.2">
      <c r="A311" s="86"/>
      <c r="B311" s="86"/>
      <c r="C311" s="86"/>
      <c r="D311" s="86"/>
      <c r="E311" s="86"/>
      <c r="F311" s="79">
        <v>311</v>
      </c>
      <c r="H311" s="119"/>
      <c r="I311" s="119"/>
      <c r="J311" s="119"/>
      <c r="K311" s="119"/>
      <c r="L311" s="119"/>
    </row>
    <row r="312" spans="1:12" s="120" customFormat="1" ht="14.25" x14ac:dyDescent="0.2">
      <c r="A312" s="86"/>
      <c r="B312" s="86"/>
      <c r="C312" s="86"/>
      <c r="D312" s="86"/>
      <c r="E312" s="86"/>
      <c r="F312" s="79">
        <v>312</v>
      </c>
      <c r="H312" s="119"/>
      <c r="I312" s="119"/>
      <c r="J312" s="119"/>
      <c r="K312" s="119"/>
      <c r="L312" s="119"/>
    </row>
    <row r="313" spans="1:12" s="120" customFormat="1" ht="14.25" x14ac:dyDescent="0.2">
      <c r="A313" s="86"/>
      <c r="B313" s="86"/>
      <c r="C313" s="86"/>
      <c r="D313" s="86"/>
      <c r="E313" s="86"/>
      <c r="F313" s="79">
        <v>313</v>
      </c>
      <c r="H313" s="119"/>
      <c r="I313" s="119"/>
      <c r="J313" s="119"/>
      <c r="K313" s="119"/>
      <c r="L313" s="119"/>
    </row>
    <row r="314" spans="1:12" s="120" customFormat="1" ht="14.25" x14ac:dyDescent="0.2">
      <c r="A314" s="86"/>
      <c r="B314" s="86"/>
      <c r="C314" s="86"/>
      <c r="D314" s="86"/>
      <c r="E314" s="86"/>
      <c r="F314" s="79">
        <v>314</v>
      </c>
      <c r="H314" s="119"/>
      <c r="I314" s="119"/>
      <c r="J314" s="119"/>
      <c r="K314" s="119"/>
      <c r="L314" s="119"/>
    </row>
    <row r="315" spans="1:12" s="120" customFormat="1" ht="14.25" x14ac:dyDescent="0.2">
      <c r="A315" s="86"/>
      <c r="B315" s="86"/>
      <c r="C315" s="86"/>
      <c r="D315" s="86"/>
      <c r="E315" s="86"/>
      <c r="F315" s="79">
        <v>315</v>
      </c>
      <c r="H315" s="119"/>
      <c r="I315" s="119"/>
      <c r="J315" s="119"/>
      <c r="K315" s="119"/>
      <c r="L315" s="119"/>
    </row>
    <row r="316" spans="1:12" s="120" customFormat="1" ht="14.25" x14ac:dyDescent="0.2">
      <c r="A316" s="86"/>
      <c r="B316" s="86"/>
      <c r="C316" s="86"/>
      <c r="D316" s="86"/>
      <c r="E316" s="86"/>
      <c r="F316" s="79">
        <v>316</v>
      </c>
      <c r="H316" s="119"/>
      <c r="I316" s="119"/>
      <c r="J316" s="119"/>
      <c r="K316" s="119"/>
      <c r="L316" s="119"/>
    </row>
    <row r="317" spans="1:12" s="120" customFormat="1" ht="14.25" x14ac:dyDescent="0.2">
      <c r="A317" s="86"/>
      <c r="B317" s="86"/>
      <c r="C317" s="86"/>
      <c r="D317" s="86"/>
      <c r="E317" s="86"/>
      <c r="F317" s="79">
        <v>317</v>
      </c>
      <c r="H317" s="119"/>
      <c r="I317" s="119"/>
      <c r="J317" s="119"/>
      <c r="K317" s="119"/>
      <c r="L317" s="119"/>
    </row>
    <row r="318" spans="1:12" s="120" customFormat="1" ht="14.25" x14ac:dyDescent="0.2">
      <c r="A318" s="86"/>
      <c r="B318" s="86"/>
      <c r="C318" s="86"/>
      <c r="D318" s="86"/>
      <c r="E318" s="86"/>
      <c r="F318" s="79">
        <v>318</v>
      </c>
      <c r="H318" s="119"/>
      <c r="I318" s="119"/>
      <c r="J318" s="119"/>
      <c r="K318" s="119"/>
      <c r="L318" s="119"/>
    </row>
    <row r="319" spans="1:12" s="120" customFormat="1" ht="14.25" x14ac:dyDescent="0.2">
      <c r="A319" s="86"/>
      <c r="B319" s="86"/>
      <c r="C319" s="86"/>
      <c r="D319" s="86"/>
      <c r="E319" s="86"/>
      <c r="F319" s="79">
        <v>319</v>
      </c>
      <c r="H319" s="119"/>
      <c r="I319" s="119"/>
      <c r="J319" s="119"/>
      <c r="K319" s="119"/>
      <c r="L319" s="119"/>
    </row>
    <row r="320" spans="1:12" s="120" customFormat="1" ht="14.25" x14ac:dyDescent="0.2">
      <c r="A320" s="86"/>
      <c r="B320" s="86"/>
      <c r="C320" s="86"/>
      <c r="D320" s="86"/>
      <c r="E320" s="86"/>
      <c r="F320" s="79">
        <v>320</v>
      </c>
      <c r="H320" s="119"/>
      <c r="I320" s="119"/>
      <c r="J320" s="119"/>
      <c r="K320" s="119"/>
      <c r="L320" s="119"/>
    </row>
    <row r="321" spans="1:12" s="120" customFormat="1" ht="14.25" x14ac:dyDescent="0.2">
      <c r="A321" s="86"/>
      <c r="B321" s="86"/>
      <c r="C321" s="86"/>
      <c r="D321" s="86"/>
      <c r="E321" s="86"/>
      <c r="F321" s="79">
        <v>321</v>
      </c>
      <c r="H321" s="119"/>
      <c r="I321" s="119"/>
      <c r="J321" s="119"/>
      <c r="K321" s="119"/>
      <c r="L321" s="119"/>
    </row>
    <row r="322" spans="1:12" s="120" customFormat="1" ht="14.25" x14ac:dyDescent="0.2">
      <c r="A322" s="86"/>
      <c r="B322" s="86"/>
      <c r="C322" s="86"/>
      <c r="D322" s="86"/>
      <c r="E322" s="86"/>
      <c r="F322" s="79">
        <v>322</v>
      </c>
      <c r="H322" s="119"/>
      <c r="I322" s="119"/>
      <c r="J322" s="119"/>
      <c r="K322" s="119"/>
      <c r="L322" s="119"/>
    </row>
    <row r="323" spans="1:12" s="120" customFormat="1" ht="14.25" x14ac:dyDescent="0.2">
      <c r="A323" s="86"/>
      <c r="B323" s="86"/>
      <c r="C323" s="86"/>
      <c r="D323" s="86"/>
      <c r="E323" s="86"/>
      <c r="F323" s="79">
        <v>323</v>
      </c>
      <c r="H323" s="119"/>
      <c r="I323" s="119"/>
      <c r="J323" s="119"/>
      <c r="K323" s="119"/>
      <c r="L323" s="119"/>
    </row>
    <row r="324" spans="1:12" s="120" customFormat="1" ht="14.25" x14ac:dyDescent="0.2">
      <c r="A324" s="86"/>
      <c r="B324" s="86"/>
      <c r="C324" s="86"/>
      <c r="D324" s="86"/>
      <c r="E324" s="86"/>
      <c r="F324" s="79">
        <v>324</v>
      </c>
      <c r="H324" s="119"/>
      <c r="I324" s="119"/>
      <c r="J324" s="119"/>
      <c r="K324" s="119"/>
      <c r="L324" s="119"/>
    </row>
    <row r="325" spans="1:12" s="120" customFormat="1" ht="14.25" x14ac:dyDescent="0.2">
      <c r="A325" s="86"/>
      <c r="B325" s="86"/>
      <c r="C325" s="86"/>
      <c r="D325" s="86"/>
      <c r="E325" s="86"/>
      <c r="F325" s="79">
        <v>325</v>
      </c>
      <c r="H325" s="119"/>
      <c r="I325" s="119"/>
      <c r="J325" s="119"/>
      <c r="K325" s="119"/>
      <c r="L325" s="119"/>
    </row>
    <row r="326" spans="1:12" s="120" customFormat="1" ht="14.25" x14ac:dyDescent="0.2">
      <c r="A326" s="86"/>
      <c r="B326" s="86"/>
      <c r="C326" s="86"/>
      <c r="D326" s="86"/>
      <c r="E326" s="86"/>
      <c r="F326" s="79">
        <v>326</v>
      </c>
      <c r="H326" s="119"/>
      <c r="I326" s="119"/>
      <c r="J326" s="119"/>
      <c r="K326" s="119"/>
      <c r="L326" s="119"/>
    </row>
    <row r="327" spans="1:12" s="120" customFormat="1" ht="14.25" x14ac:dyDescent="0.2">
      <c r="A327" s="86"/>
      <c r="B327" s="86"/>
      <c r="C327" s="86"/>
      <c r="D327" s="86"/>
      <c r="E327" s="86"/>
      <c r="F327" s="79">
        <v>327</v>
      </c>
      <c r="H327" s="119"/>
      <c r="I327" s="119"/>
      <c r="J327" s="119"/>
      <c r="K327" s="119"/>
      <c r="L327" s="119"/>
    </row>
    <row r="328" spans="1:12" s="120" customFormat="1" ht="14.25" x14ac:dyDescent="0.2">
      <c r="A328" s="86"/>
      <c r="B328" s="86"/>
      <c r="C328" s="86"/>
      <c r="D328" s="86"/>
      <c r="E328" s="86"/>
      <c r="F328" s="79">
        <v>328</v>
      </c>
    </row>
    <row r="329" spans="1:12" s="120" customFormat="1" ht="14.25" x14ac:dyDescent="0.2">
      <c r="A329" s="86"/>
      <c r="B329" s="86"/>
      <c r="C329" s="86"/>
      <c r="D329" s="86"/>
      <c r="E329" s="86"/>
      <c r="F329" s="79">
        <v>329</v>
      </c>
    </row>
    <row r="330" spans="1:12" s="120" customFormat="1" ht="14.25" x14ac:dyDescent="0.2">
      <c r="A330" s="86"/>
      <c r="B330" s="86"/>
      <c r="C330" s="86"/>
      <c r="D330" s="86"/>
      <c r="E330" s="86"/>
      <c r="F330" s="79">
        <v>330</v>
      </c>
    </row>
    <row r="331" spans="1:12" s="120" customFormat="1" ht="14.25" x14ac:dyDescent="0.2">
      <c r="A331" s="86"/>
      <c r="B331" s="86"/>
      <c r="C331" s="86"/>
      <c r="D331" s="86"/>
      <c r="E331" s="86"/>
      <c r="F331" s="79">
        <v>331</v>
      </c>
    </row>
    <row r="332" spans="1:12" s="120" customFormat="1" ht="14.25" x14ac:dyDescent="0.2">
      <c r="A332" s="86"/>
      <c r="B332" s="86"/>
      <c r="C332" s="86"/>
      <c r="D332" s="86"/>
      <c r="E332" s="86"/>
      <c r="F332" s="79">
        <v>332</v>
      </c>
    </row>
    <row r="333" spans="1:12" s="120" customFormat="1" ht="14.25" x14ac:dyDescent="0.2">
      <c r="A333" s="86"/>
      <c r="B333" s="86"/>
      <c r="C333" s="86"/>
      <c r="D333" s="86"/>
      <c r="E333" s="86"/>
      <c r="F333" s="79">
        <v>333</v>
      </c>
    </row>
    <row r="334" spans="1:12" s="120" customFormat="1" ht="14.25" x14ac:dyDescent="0.2">
      <c r="A334" s="86"/>
      <c r="B334" s="86"/>
      <c r="C334" s="86"/>
      <c r="D334" s="86"/>
      <c r="E334" s="86"/>
      <c r="F334" s="79">
        <v>334</v>
      </c>
    </row>
    <row r="335" spans="1:12" s="120" customFormat="1" ht="14.25" x14ac:dyDescent="0.2">
      <c r="A335" s="86"/>
      <c r="B335" s="86"/>
      <c r="C335" s="86"/>
      <c r="D335" s="86"/>
      <c r="E335" s="86"/>
      <c r="F335" s="79">
        <v>335</v>
      </c>
    </row>
    <row r="336" spans="1:12" s="120" customFormat="1" ht="14.25" x14ac:dyDescent="0.2">
      <c r="A336" s="86"/>
      <c r="B336" s="86"/>
      <c r="C336" s="86"/>
      <c r="D336" s="86"/>
      <c r="E336" s="86"/>
      <c r="F336" s="79">
        <v>336</v>
      </c>
    </row>
    <row r="337" spans="1:6" s="120" customFormat="1" ht="14.25" x14ac:dyDescent="0.2">
      <c r="A337" s="86"/>
      <c r="B337" s="86"/>
      <c r="C337" s="86"/>
      <c r="D337" s="86"/>
      <c r="E337" s="86"/>
      <c r="F337" s="79">
        <v>337</v>
      </c>
    </row>
    <row r="338" spans="1:6" x14ac:dyDescent="0.2">
      <c r="A338" s="50"/>
      <c r="B338" s="50"/>
      <c r="C338" s="50"/>
      <c r="D338" s="50"/>
      <c r="E338" s="92"/>
      <c r="F338" s="79">
        <v>338</v>
      </c>
    </row>
    <row r="339" spans="1:6" x14ac:dyDescent="0.2">
      <c r="A339" s="50"/>
      <c r="B339" s="50"/>
      <c r="C339" s="50"/>
      <c r="D339" s="50"/>
      <c r="E339" s="92"/>
      <c r="F339" s="79">
        <v>339</v>
      </c>
    </row>
    <row r="340" spans="1:6" x14ac:dyDescent="0.2">
      <c r="A340" s="50"/>
      <c r="B340" s="50"/>
      <c r="C340" s="50"/>
      <c r="D340" s="50"/>
      <c r="E340" s="92"/>
      <c r="F340" s="79">
        <v>340</v>
      </c>
    </row>
    <row r="341" spans="1:6" x14ac:dyDescent="0.2">
      <c r="A341" s="50"/>
      <c r="B341" s="50"/>
      <c r="C341" s="50"/>
      <c r="D341" s="50"/>
      <c r="E341" s="92"/>
      <c r="F341" s="79">
        <v>341</v>
      </c>
    </row>
    <row r="342" spans="1:6" x14ac:dyDescent="0.2">
      <c r="A342" s="50"/>
      <c r="B342" s="50"/>
      <c r="C342" s="50"/>
      <c r="D342" s="50"/>
      <c r="E342" s="92"/>
      <c r="F342" s="79">
        <v>342</v>
      </c>
    </row>
    <row r="343" spans="1:6" x14ac:dyDescent="0.2">
      <c r="A343" s="50"/>
      <c r="B343" s="50"/>
      <c r="C343" s="50"/>
      <c r="D343" s="50"/>
      <c r="E343" s="92"/>
      <c r="F343" s="79">
        <v>343</v>
      </c>
    </row>
    <row r="344" spans="1:6" x14ac:dyDescent="0.2">
      <c r="A344" s="50"/>
      <c r="B344" s="50"/>
      <c r="C344" s="50"/>
      <c r="D344" s="50"/>
      <c r="E344" s="92"/>
      <c r="F344" s="79">
        <v>344</v>
      </c>
    </row>
    <row r="345" spans="1:6" x14ac:dyDescent="0.2">
      <c r="A345" s="50"/>
      <c r="B345" s="50"/>
      <c r="C345" s="50"/>
      <c r="D345" s="50"/>
      <c r="E345" s="92"/>
      <c r="F345" s="79">
        <v>345</v>
      </c>
    </row>
    <row r="346" spans="1:6" x14ac:dyDescent="0.2">
      <c r="A346" s="50"/>
      <c r="B346" s="50"/>
      <c r="C346" s="50"/>
      <c r="D346" s="50"/>
      <c r="E346" s="92"/>
      <c r="F346" s="79">
        <v>346</v>
      </c>
    </row>
    <row r="347" spans="1:6" x14ac:dyDescent="0.2">
      <c r="A347" s="50"/>
      <c r="B347" s="50"/>
      <c r="C347" s="50"/>
      <c r="D347" s="50"/>
      <c r="E347" s="92"/>
      <c r="F347" s="79">
        <v>347</v>
      </c>
    </row>
    <row r="348" spans="1:6" x14ac:dyDescent="0.2">
      <c r="A348" s="50"/>
      <c r="B348" s="50"/>
      <c r="C348" s="50"/>
      <c r="D348" s="50"/>
      <c r="E348" s="92"/>
      <c r="F348" s="79">
        <v>348</v>
      </c>
    </row>
    <row r="349" spans="1:6" x14ac:dyDescent="0.2">
      <c r="A349" s="50"/>
      <c r="B349" s="50"/>
      <c r="C349" s="50"/>
      <c r="D349" s="50"/>
      <c r="E349" s="92"/>
      <c r="F349" s="79">
        <v>349</v>
      </c>
    </row>
    <row r="350" spans="1:6" x14ac:dyDescent="0.2">
      <c r="A350" s="50"/>
      <c r="B350" s="50"/>
      <c r="C350" s="50"/>
      <c r="D350" s="50"/>
      <c r="E350" s="92"/>
      <c r="F350" s="79">
        <v>350</v>
      </c>
    </row>
    <row r="351" spans="1:6" x14ac:dyDescent="0.2">
      <c r="A351" s="50"/>
      <c r="B351" s="50"/>
      <c r="C351" s="50"/>
      <c r="D351" s="50"/>
      <c r="E351" s="92"/>
      <c r="F351" s="79">
        <v>351</v>
      </c>
    </row>
    <row r="352" spans="1:6" x14ac:dyDescent="0.2">
      <c r="A352" s="50"/>
      <c r="B352" s="50"/>
      <c r="C352" s="50"/>
      <c r="D352" s="50"/>
      <c r="E352" s="92"/>
      <c r="F352" s="79">
        <v>352</v>
      </c>
    </row>
    <row r="353" spans="1:6" x14ac:dyDescent="0.2">
      <c r="A353" s="50"/>
      <c r="B353" s="50"/>
      <c r="C353" s="50"/>
      <c r="D353" s="50"/>
      <c r="E353" s="92"/>
      <c r="F353" s="79">
        <v>353</v>
      </c>
    </row>
    <row r="354" spans="1:6" x14ac:dyDescent="0.2">
      <c r="A354" s="50"/>
      <c r="B354" s="50"/>
      <c r="C354" s="50"/>
      <c r="D354" s="50"/>
      <c r="E354" s="92"/>
      <c r="F354" s="79">
        <v>354</v>
      </c>
    </row>
    <row r="355" spans="1:6" x14ac:dyDescent="0.2">
      <c r="A355" s="50"/>
      <c r="B355" s="50"/>
      <c r="C355" s="50"/>
      <c r="D355" s="50"/>
      <c r="E355" s="92"/>
      <c r="F355" s="79">
        <v>355</v>
      </c>
    </row>
    <row r="356" spans="1:6" x14ac:dyDescent="0.2">
      <c r="A356" s="50"/>
      <c r="B356" s="50"/>
      <c r="C356" s="50"/>
      <c r="D356" s="50"/>
      <c r="E356" s="92"/>
      <c r="F356" s="79">
        <v>356</v>
      </c>
    </row>
    <row r="357" spans="1:6" x14ac:dyDescent="0.2">
      <c r="A357" s="50"/>
      <c r="B357" s="50"/>
      <c r="C357" s="50"/>
      <c r="D357" s="50"/>
      <c r="E357" s="92"/>
      <c r="F357" s="79">
        <v>357</v>
      </c>
    </row>
    <row r="358" spans="1:6" x14ac:dyDescent="0.2">
      <c r="A358" s="50"/>
      <c r="B358" s="50"/>
      <c r="C358" s="50"/>
      <c r="D358" s="50"/>
      <c r="E358" s="92"/>
      <c r="F358" s="79">
        <v>358</v>
      </c>
    </row>
    <row r="359" spans="1:6" x14ac:dyDescent="0.2">
      <c r="A359" s="50"/>
      <c r="B359" s="50"/>
      <c r="C359" s="50"/>
      <c r="D359" s="50"/>
      <c r="E359" s="92"/>
      <c r="F359" s="79">
        <v>359</v>
      </c>
    </row>
    <row r="360" spans="1:6" x14ac:dyDescent="0.2">
      <c r="A360" s="50"/>
      <c r="B360" s="50"/>
      <c r="C360" s="50"/>
      <c r="D360" s="50"/>
      <c r="E360" s="92"/>
      <c r="F360" s="79">
        <v>360</v>
      </c>
    </row>
    <row r="361" spans="1:6" x14ac:dyDescent="0.2">
      <c r="A361" s="50"/>
      <c r="B361" s="50"/>
      <c r="C361" s="50"/>
      <c r="D361" s="50"/>
      <c r="E361" s="92"/>
      <c r="F361" s="79">
        <v>361</v>
      </c>
    </row>
    <row r="362" spans="1:6" x14ac:dyDescent="0.2">
      <c r="A362" s="50"/>
      <c r="B362" s="50"/>
      <c r="C362" s="50"/>
      <c r="D362" s="50"/>
      <c r="E362" s="92"/>
      <c r="F362" s="79">
        <v>362</v>
      </c>
    </row>
    <row r="363" spans="1:6" x14ac:dyDescent="0.2">
      <c r="A363" s="50"/>
      <c r="B363" s="50"/>
      <c r="C363" s="50"/>
      <c r="D363" s="50"/>
      <c r="E363" s="92"/>
      <c r="F363" s="79">
        <v>363</v>
      </c>
    </row>
    <row r="364" spans="1:6" x14ac:dyDescent="0.2">
      <c r="A364" s="50"/>
      <c r="B364" s="50"/>
      <c r="C364" s="50"/>
      <c r="D364" s="50"/>
      <c r="E364" s="92"/>
      <c r="F364" s="79">
        <v>364</v>
      </c>
    </row>
    <row r="365" spans="1:6" x14ac:dyDescent="0.2">
      <c r="A365" s="50"/>
      <c r="B365" s="50"/>
      <c r="C365" s="50"/>
      <c r="D365" s="50"/>
      <c r="E365" s="92"/>
      <c r="F365" s="79">
        <v>365</v>
      </c>
    </row>
    <row r="366" spans="1:6" x14ac:dyDescent="0.2">
      <c r="A366" s="50"/>
      <c r="B366" s="50"/>
      <c r="C366" s="50"/>
      <c r="D366" s="50"/>
      <c r="E366" s="92"/>
      <c r="F366" s="79">
        <v>366</v>
      </c>
    </row>
    <row r="367" spans="1:6" x14ac:dyDescent="0.2">
      <c r="A367" s="50"/>
      <c r="B367" s="50"/>
      <c r="C367" s="50"/>
      <c r="D367" s="50"/>
      <c r="E367" s="92"/>
      <c r="F367" s="79">
        <v>367</v>
      </c>
    </row>
    <row r="368" spans="1:6" x14ac:dyDescent="0.2">
      <c r="A368" s="50"/>
      <c r="B368" s="50"/>
      <c r="C368" s="50"/>
      <c r="D368" s="50"/>
      <c r="E368" s="92"/>
      <c r="F368" s="79">
        <v>368</v>
      </c>
    </row>
    <row r="369" spans="1:6" x14ac:dyDescent="0.2">
      <c r="A369" s="50"/>
      <c r="B369" s="50"/>
      <c r="C369" s="50"/>
      <c r="D369" s="50"/>
      <c r="E369" s="92"/>
      <c r="F369" s="79">
        <v>369</v>
      </c>
    </row>
    <row r="370" spans="1:6" x14ac:dyDescent="0.2">
      <c r="A370" s="50"/>
      <c r="B370" s="50"/>
      <c r="C370" s="50"/>
      <c r="D370" s="50"/>
      <c r="E370" s="92"/>
      <c r="F370" s="79">
        <v>370</v>
      </c>
    </row>
    <row r="371" spans="1:6" x14ac:dyDescent="0.2">
      <c r="A371" s="50"/>
      <c r="B371" s="50"/>
      <c r="C371" s="50"/>
      <c r="D371" s="50"/>
      <c r="E371" s="92"/>
      <c r="F371" s="79">
        <v>371</v>
      </c>
    </row>
    <row r="372" spans="1:6" x14ac:dyDescent="0.2">
      <c r="A372" s="50"/>
      <c r="B372" s="50"/>
      <c r="C372" s="50"/>
      <c r="D372" s="50"/>
      <c r="E372" s="92"/>
      <c r="F372" s="79">
        <v>372</v>
      </c>
    </row>
    <row r="373" spans="1:6" x14ac:dyDescent="0.2">
      <c r="A373" s="50"/>
      <c r="B373" s="50"/>
      <c r="C373" s="50"/>
      <c r="D373" s="50"/>
      <c r="E373" s="92"/>
      <c r="F373" s="79">
        <v>373</v>
      </c>
    </row>
    <row r="374" spans="1:6" x14ac:dyDescent="0.2">
      <c r="A374" s="50"/>
      <c r="B374" s="50"/>
      <c r="C374" s="50"/>
      <c r="D374" s="50"/>
      <c r="E374" s="92"/>
      <c r="F374" s="79">
        <v>374</v>
      </c>
    </row>
    <row r="375" spans="1:6" x14ac:dyDescent="0.2">
      <c r="A375" s="50"/>
      <c r="B375" s="50"/>
      <c r="C375" s="50"/>
      <c r="D375" s="50"/>
      <c r="E375" s="92"/>
      <c r="F375" s="79">
        <v>375</v>
      </c>
    </row>
    <row r="376" spans="1:6" x14ac:dyDescent="0.2">
      <c r="A376" s="50"/>
      <c r="B376" s="50"/>
      <c r="C376" s="50"/>
      <c r="D376" s="50"/>
      <c r="E376" s="92"/>
      <c r="F376" s="79">
        <v>376</v>
      </c>
    </row>
    <row r="377" spans="1:6" x14ac:dyDescent="0.2">
      <c r="A377" s="50"/>
      <c r="B377" s="50"/>
      <c r="C377" s="50"/>
      <c r="D377" s="50"/>
      <c r="E377" s="92"/>
      <c r="F377" s="79">
        <v>377</v>
      </c>
    </row>
    <row r="378" spans="1:6" x14ac:dyDescent="0.2">
      <c r="A378" s="50"/>
      <c r="B378" s="50"/>
      <c r="C378" s="50"/>
      <c r="D378" s="50"/>
      <c r="E378" s="92"/>
      <c r="F378" s="79">
        <v>378</v>
      </c>
    </row>
    <row r="379" spans="1:6" x14ac:dyDescent="0.2">
      <c r="A379" s="50"/>
      <c r="B379" s="50"/>
      <c r="C379" s="50"/>
      <c r="D379" s="50"/>
      <c r="E379" s="92"/>
      <c r="F379" s="79">
        <v>379</v>
      </c>
    </row>
    <row r="380" spans="1:6" x14ac:dyDescent="0.2">
      <c r="A380" s="50"/>
      <c r="B380" s="50"/>
      <c r="C380" s="50"/>
      <c r="D380" s="50"/>
      <c r="E380" s="92"/>
      <c r="F380" s="79">
        <v>380</v>
      </c>
    </row>
    <row r="381" spans="1:6" x14ac:dyDescent="0.2">
      <c r="A381" s="50"/>
      <c r="B381" s="50"/>
      <c r="C381" s="50"/>
      <c r="D381" s="50"/>
      <c r="E381" s="92"/>
      <c r="F381" s="79">
        <v>381</v>
      </c>
    </row>
    <row r="382" spans="1:6" x14ac:dyDescent="0.2">
      <c r="A382" s="50"/>
      <c r="B382" s="50"/>
      <c r="C382" s="50"/>
      <c r="D382" s="50"/>
      <c r="E382" s="92"/>
      <c r="F382" s="79">
        <v>382</v>
      </c>
    </row>
    <row r="383" spans="1:6" x14ac:dyDescent="0.2">
      <c r="A383" s="50"/>
      <c r="B383" s="50"/>
      <c r="C383" s="50"/>
      <c r="D383" s="50"/>
      <c r="E383" s="92"/>
      <c r="F383" s="79">
        <v>383</v>
      </c>
    </row>
    <row r="384" spans="1:6" x14ac:dyDescent="0.2">
      <c r="A384" s="50"/>
      <c r="B384" s="50"/>
      <c r="C384" s="50"/>
      <c r="D384" s="50"/>
      <c r="E384" s="92"/>
      <c r="F384" s="79">
        <v>384</v>
      </c>
    </row>
    <row r="385" spans="1:6" x14ac:dyDescent="0.2">
      <c r="A385" s="50"/>
      <c r="B385" s="50"/>
      <c r="C385" s="50"/>
      <c r="D385" s="50"/>
      <c r="E385" s="92"/>
      <c r="F385" s="79">
        <v>385</v>
      </c>
    </row>
    <row r="386" spans="1:6" x14ac:dyDescent="0.2">
      <c r="A386" s="50"/>
      <c r="B386" s="50"/>
      <c r="C386" s="50"/>
      <c r="D386" s="50"/>
      <c r="E386" s="92"/>
      <c r="F386" s="79">
        <v>386</v>
      </c>
    </row>
    <row r="387" spans="1:6" x14ac:dyDescent="0.2">
      <c r="A387" s="50"/>
      <c r="B387" s="50"/>
      <c r="C387" s="50"/>
      <c r="D387" s="50"/>
      <c r="E387" s="92"/>
      <c r="F387" s="79">
        <v>387</v>
      </c>
    </row>
    <row r="388" spans="1:6" x14ac:dyDescent="0.2">
      <c r="A388" s="50"/>
      <c r="B388" s="50"/>
      <c r="C388" s="50"/>
      <c r="D388" s="50"/>
      <c r="E388" s="92"/>
      <c r="F388" s="79">
        <v>388</v>
      </c>
    </row>
    <row r="389" spans="1:6" x14ac:dyDescent="0.2">
      <c r="A389" s="50"/>
      <c r="B389" s="50"/>
      <c r="C389" s="50"/>
      <c r="D389" s="50"/>
      <c r="E389" s="92"/>
      <c r="F389" s="79">
        <v>389</v>
      </c>
    </row>
    <row r="390" spans="1:6" x14ac:dyDescent="0.2">
      <c r="A390" s="50"/>
      <c r="B390" s="50"/>
      <c r="C390" s="50"/>
      <c r="D390" s="50"/>
      <c r="E390" s="92"/>
      <c r="F390" s="79">
        <v>390</v>
      </c>
    </row>
  </sheetData>
  <sortState xmlns:xlrd2="http://schemas.microsoft.com/office/spreadsheetml/2017/richdata2" ref="A1:E390">
    <sortCondition ref="C1:C390"/>
  </sortState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S233"/>
  <sheetViews>
    <sheetView zoomScaleNormal="100" workbookViewId="0">
      <pane ySplit="2" topLeftCell="A3" activePane="bottomLeft" state="frozen"/>
      <selection pane="bottomLeft" activeCell="W240" sqref="W240"/>
    </sheetView>
  </sheetViews>
  <sheetFormatPr baseColWidth="10" defaultColWidth="32.375" defaultRowHeight="12.75" x14ac:dyDescent="0.2"/>
  <cols>
    <col min="1" max="1" width="18.5" style="80" bestFit="1" customWidth="1"/>
    <col min="2" max="2" width="16.875" style="80" bestFit="1" customWidth="1"/>
    <col min="3" max="3" width="23.875" style="87" bestFit="1" customWidth="1"/>
    <col min="4" max="4" width="10.625" style="85" bestFit="1" customWidth="1"/>
    <col min="5" max="7" width="5.625" style="89" bestFit="1" customWidth="1"/>
    <col min="8" max="8" width="6.75" style="89" bestFit="1" customWidth="1"/>
    <col min="9" max="11" width="1.75" style="89" bestFit="1" customWidth="1"/>
    <col min="12" max="12" width="5.625" style="89" bestFit="1" customWidth="1"/>
    <col min="13" max="13" width="5.625" style="85" bestFit="1" customWidth="1"/>
    <col min="14" max="14" width="2.875" style="89" bestFit="1" customWidth="1"/>
    <col min="15" max="15" width="2.875" style="85" bestFit="1" customWidth="1"/>
    <col min="16" max="16" width="2.625" style="89" bestFit="1" customWidth="1"/>
    <col min="17" max="17" width="5.5" style="89" bestFit="1" customWidth="1"/>
    <col min="18" max="18" width="3.25" style="85" bestFit="1" customWidth="1"/>
    <col min="19" max="20" width="2.875" style="85" bestFit="1" customWidth="1"/>
    <col min="21" max="21" width="3.375" style="85" bestFit="1" customWidth="1"/>
    <col min="22" max="22" width="3.5" style="84" bestFit="1" customWidth="1"/>
    <col min="23" max="23" width="15.375" style="95" bestFit="1" customWidth="1"/>
    <col min="24" max="24" width="12.25" style="95" bestFit="1" customWidth="1"/>
    <col min="25" max="25" width="21.25" style="87" bestFit="1" customWidth="1"/>
    <col min="26" max="26" width="10.625" style="85" bestFit="1" customWidth="1"/>
    <col min="27" max="27" width="4.625" style="85" bestFit="1" customWidth="1"/>
    <col min="28" max="29" width="5.625" style="84" bestFit="1" customWidth="1"/>
    <col min="30" max="30" width="5.5" style="84" bestFit="1" customWidth="1"/>
    <col min="31" max="34" width="1.75" style="51" bestFit="1" customWidth="1"/>
    <col min="35" max="36" width="5.625" style="51" bestFit="1" customWidth="1"/>
    <col min="37" max="38" width="2.875" style="51" bestFit="1" customWidth="1"/>
    <col min="39" max="39" width="2.625" style="51" bestFit="1" customWidth="1"/>
    <col min="40" max="40" width="5.5" style="51" bestFit="1" customWidth="1"/>
    <col min="41" max="41" width="3.25" style="85" bestFit="1" customWidth="1"/>
    <col min="42" max="43" width="2.875" style="85" bestFit="1" customWidth="1"/>
    <col min="44" max="44" width="3.375" style="85" bestFit="1" customWidth="1"/>
    <col min="45" max="16384" width="32.375" style="51"/>
  </cols>
  <sheetData>
    <row r="1" spans="1:45" s="124" customFormat="1" ht="13.5" thickBot="1" x14ac:dyDescent="0.25">
      <c r="A1" s="134"/>
      <c r="B1" s="134"/>
      <c r="C1" s="48"/>
      <c r="D1" s="121"/>
      <c r="E1" s="265" t="s">
        <v>341</v>
      </c>
      <c r="F1" s="266"/>
      <c r="G1" s="266"/>
      <c r="H1" s="266"/>
      <c r="I1" s="266"/>
      <c r="J1" s="266"/>
      <c r="K1" s="266"/>
      <c r="L1" s="265" t="s">
        <v>339</v>
      </c>
      <c r="M1" s="266"/>
      <c r="N1" s="267"/>
      <c r="O1" s="265" t="s">
        <v>1087</v>
      </c>
      <c r="P1" s="266"/>
      <c r="Q1" s="267"/>
      <c r="R1" s="265" t="s">
        <v>337</v>
      </c>
      <c r="S1" s="266"/>
      <c r="T1" s="266"/>
      <c r="U1" s="267"/>
      <c r="V1" s="122"/>
      <c r="W1" s="68"/>
      <c r="X1" s="68"/>
      <c r="Y1" s="48"/>
      <c r="Z1" s="121"/>
      <c r="AA1" s="172" t="s">
        <v>410</v>
      </c>
      <c r="AB1" s="265" t="s">
        <v>409</v>
      </c>
      <c r="AC1" s="266"/>
      <c r="AD1" s="266"/>
      <c r="AE1" s="266"/>
      <c r="AF1" s="266"/>
      <c r="AG1" s="266"/>
      <c r="AH1" s="266"/>
      <c r="AI1" s="265" t="s">
        <v>1087</v>
      </c>
      <c r="AJ1" s="266"/>
      <c r="AK1" s="267"/>
      <c r="AL1" s="265" t="s">
        <v>54</v>
      </c>
      <c r="AM1" s="266"/>
      <c r="AN1" s="267"/>
      <c r="AO1" s="265" t="s">
        <v>337</v>
      </c>
      <c r="AP1" s="266"/>
      <c r="AQ1" s="266"/>
      <c r="AR1" s="267"/>
      <c r="AS1" s="123"/>
    </row>
    <row r="2" spans="1:45" s="124" customFormat="1" x14ac:dyDescent="0.2">
      <c r="A2" s="134"/>
      <c r="B2" s="134"/>
      <c r="C2" s="48"/>
      <c r="D2" s="67"/>
      <c r="E2" s="125">
        <v>1</v>
      </c>
      <c r="F2" s="125">
        <v>2</v>
      </c>
      <c r="G2" s="125">
        <v>3</v>
      </c>
      <c r="H2" s="125">
        <v>4</v>
      </c>
      <c r="I2" s="125">
        <v>5</v>
      </c>
      <c r="J2" s="125">
        <v>6</v>
      </c>
      <c r="K2" s="125">
        <v>7</v>
      </c>
      <c r="L2" s="125" t="s">
        <v>167</v>
      </c>
      <c r="M2" s="125" t="s">
        <v>340</v>
      </c>
      <c r="N2" s="125" t="s">
        <v>334</v>
      </c>
      <c r="O2" s="125" t="s">
        <v>334</v>
      </c>
      <c r="P2" s="125" t="s">
        <v>336</v>
      </c>
      <c r="Q2" s="125" t="s">
        <v>335</v>
      </c>
      <c r="R2" s="125" t="s">
        <v>116</v>
      </c>
      <c r="S2" s="125" t="s">
        <v>334</v>
      </c>
      <c r="T2" s="125" t="s">
        <v>335</v>
      </c>
      <c r="U2" s="125" t="s">
        <v>338</v>
      </c>
      <c r="V2" s="102"/>
      <c r="W2" s="68"/>
      <c r="X2" s="68"/>
      <c r="Y2" s="48"/>
      <c r="Z2" s="67"/>
      <c r="AA2" s="171" t="s">
        <v>411</v>
      </c>
      <c r="AB2" s="125">
        <v>1</v>
      </c>
      <c r="AC2" s="125">
        <v>2</v>
      </c>
      <c r="AD2" s="125">
        <v>3</v>
      </c>
      <c r="AE2" s="125">
        <v>4</v>
      </c>
      <c r="AF2" s="125">
        <v>5</v>
      </c>
      <c r="AG2" s="125">
        <v>6</v>
      </c>
      <c r="AH2" s="125">
        <v>7</v>
      </c>
      <c r="AI2" s="125" t="s">
        <v>167</v>
      </c>
      <c r="AJ2" s="125" t="s">
        <v>340</v>
      </c>
      <c r="AK2" s="125" t="s">
        <v>334</v>
      </c>
      <c r="AL2" s="125" t="s">
        <v>334</v>
      </c>
      <c r="AM2" s="125" t="s">
        <v>336</v>
      </c>
      <c r="AN2" s="125" t="s">
        <v>335</v>
      </c>
      <c r="AO2" s="125" t="s">
        <v>116</v>
      </c>
      <c r="AP2" s="125" t="s">
        <v>334</v>
      </c>
      <c r="AQ2" s="125" t="s">
        <v>335</v>
      </c>
      <c r="AR2" s="125" t="s">
        <v>338</v>
      </c>
    </row>
    <row r="3" spans="1:45" x14ac:dyDescent="0.2">
      <c r="A3" s="211" t="s">
        <v>783</v>
      </c>
      <c r="B3" s="211" t="s">
        <v>784</v>
      </c>
      <c r="C3" s="243" t="s">
        <v>76</v>
      </c>
      <c r="D3" s="244" t="s">
        <v>785</v>
      </c>
      <c r="E3" s="237">
        <v>45975</v>
      </c>
      <c r="F3" s="237">
        <v>45989</v>
      </c>
      <c r="G3" s="246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88">
        <v>1</v>
      </c>
      <c r="W3" s="242" t="s">
        <v>896</v>
      </c>
      <c r="X3" s="242" t="s">
        <v>165</v>
      </c>
      <c r="Y3" s="243" t="s">
        <v>62</v>
      </c>
      <c r="Z3" s="244" t="s">
        <v>897</v>
      </c>
      <c r="AA3" s="244"/>
      <c r="AB3" s="237">
        <v>45975</v>
      </c>
      <c r="AC3" s="237">
        <v>45989</v>
      </c>
      <c r="AD3" s="143">
        <v>46003</v>
      </c>
      <c r="AE3" s="176"/>
      <c r="AF3" s="176"/>
      <c r="AG3" s="176"/>
      <c r="AH3" s="176"/>
      <c r="AI3" s="175"/>
      <c r="AJ3" s="176"/>
      <c r="AK3" s="175"/>
      <c r="AL3" s="175"/>
      <c r="AM3" s="175"/>
      <c r="AN3" s="176"/>
      <c r="AO3" s="176"/>
      <c r="AP3" s="176"/>
      <c r="AQ3" s="176"/>
      <c r="AR3" s="176"/>
    </row>
    <row r="4" spans="1:45" x14ac:dyDescent="0.2">
      <c r="A4" s="211" t="s">
        <v>795</v>
      </c>
      <c r="B4" s="211" t="s">
        <v>22</v>
      </c>
      <c r="C4" s="243" t="s">
        <v>39</v>
      </c>
      <c r="D4" s="244" t="s">
        <v>796</v>
      </c>
      <c r="E4" s="237">
        <v>45975</v>
      </c>
      <c r="F4" s="237">
        <v>45989</v>
      </c>
      <c r="G4" s="246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88">
        <v>2</v>
      </c>
      <c r="W4" s="242" t="s">
        <v>204</v>
      </c>
      <c r="X4" s="242" t="s">
        <v>205</v>
      </c>
      <c r="Y4" s="243" t="s">
        <v>44</v>
      </c>
      <c r="Z4" s="244" t="s">
        <v>906</v>
      </c>
      <c r="AA4" s="244"/>
      <c r="AB4" s="237">
        <v>45975</v>
      </c>
      <c r="AC4" s="237">
        <v>45989</v>
      </c>
      <c r="AD4" s="143">
        <v>46003</v>
      </c>
      <c r="AE4" s="178"/>
      <c r="AF4" s="176"/>
      <c r="AG4" s="176"/>
      <c r="AH4" s="175"/>
      <c r="AI4" s="175"/>
      <c r="AJ4" s="175"/>
      <c r="AK4" s="175"/>
      <c r="AL4" s="175"/>
      <c r="AM4" s="175"/>
      <c r="AN4" s="176"/>
      <c r="AO4" s="176"/>
      <c r="AP4" s="176"/>
      <c r="AQ4" s="176"/>
      <c r="AR4" s="176"/>
    </row>
    <row r="5" spans="1:45" x14ac:dyDescent="0.2">
      <c r="A5" s="29" t="s">
        <v>1004</v>
      </c>
      <c r="B5" s="29" t="s">
        <v>1005</v>
      </c>
      <c r="C5" s="28" t="s">
        <v>214</v>
      </c>
      <c r="D5" s="30" t="s">
        <v>1006</v>
      </c>
      <c r="E5" s="174"/>
      <c r="F5" s="174"/>
      <c r="G5" s="174"/>
      <c r="H5" s="174"/>
      <c r="I5" s="174"/>
      <c r="J5" s="174"/>
      <c r="K5" s="174"/>
      <c r="L5" s="133">
        <v>45610</v>
      </c>
      <c r="M5" s="133">
        <v>45982</v>
      </c>
      <c r="N5" s="174"/>
      <c r="O5" s="174"/>
      <c r="P5" s="174"/>
      <c r="Q5" s="174"/>
      <c r="R5" s="174"/>
      <c r="S5" s="174"/>
      <c r="T5" s="174"/>
      <c r="U5" s="174"/>
      <c r="V5" s="88">
        <v>3</v>
      </c>
      <c r="W5" s="213" t="s">
        <v>89</v>
      </c>
      <c r="X5" s="213" t="s">
        <v>90</v>
      </c>
      <c r="Y5" s="209" t="s">
        <v>62</v>
      </c>
      <c r="Z5" s="66" t="s">
        <v>470</v>
      </c>
      <c r="AA5" s="66"/>
      <c r="AB5" s="237">
        <v>45968</v>
      </c>
      <c r="AC5" s="237">
        <v>45982</v>
      </c>
      <c r="AD5" s="143">
        <v>46003</v>
      </c>
      <c r="AE5" s="176"/>
      <c r="AF5" s="238"/>
      <c r="AG5" s="176"/>
      <c r="AH5" s="175"/>
      <c r="AI5" s="176"/>
      <c r="AJ5" s="176"/>
      <c r="AK5" s="239"/>
      <c r="AL5" s="175"/>
      <c r="AM5" s="175"/>
      <c r="AN5" s="176"/>
      <c r="AO5" s="176"/>
      <c r="AP5" s="176"/>
      <c r="AQ5" s="176"/>
      <c r="AR5" s="176"/>
    </row>
    <row r="6" spans="1:45" x14ac:dyDescent="0.2">
      <c r="A6" s="211" t="s">
        <v>677</v>
      </c>
      <c r="B6" s="211" t="s">
        <v>282</v>
      </c>
      <c r="C6" s="243" t="s">
        <v>35</v>
      </c>
      <c r="D6" s="244" t="s">
        <v>678</v>
      </c>
      <c r="E6" s="237">
        <v>45975</v>
      </c>
      <c r="F6" s="237">
        <v>45989</v>
      </c>
      <c r="G6" s="143">
        <v>46003</v>
      </c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88">
        <v>4</v>
      </c>
      <c r="W6" s="242" t="s">
        <v>928</v>
      </c>
      <c r="X6" s="242" t="s">
        <v>929</v>
      </c>
      <c r="Y6" s="243" t="s">
        <v>36</v>
      </c>
      <c r="Z6" s="244" t="s">
        <v>930</v>
      </c>
      <c r="AA6" s="244"/>
      <c r="AB6" s="237">
        <v>45975</v>
      </c>
      <c r="AC6" s="237">
        <v>45989</v>
      </c>
      <c r="AD6" s="177"/>
      <c r="AE6" s="179"/>
      <c r="AF6" s="175"/>
      <c r="AG6" s="175"/>
      <c r="AH6" s="176"/>
      <c r="AI6" s="175"/>
      <c r="AJ6" s="175"/>
      <c r="AK6" s="175"/>
      <c r="AL6" s="175"/>
      <c r="AM6" s="175"/>
      <c r="AN6" s="175"/>
      <c r="AO6" s="175"/>
      <c r="AP6" s="175"/>
      <c r="AQ6" s="173"/>
      <c r="AR6" s="173"/>
    </row>
    <row r="7" spans="1:45" x14ac:dyDescent="0.2">
      <c r="A7" s="211" t="s">
        <v>816</v>
      </c>
      <c r="B7" s="211" t="s">
        <v>267</v>
      </c>
      <c r="C7" s="243" t="s">
        <v>192</v>
      </c>
      <c r="D7" s="247" t="s">
        <v>817</v>
      </c>
      <c r="E7" s="237">
        <v>45975</v>
      </c>
      <c r="F7" s="245"/>
      <c r="G7" s="246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88">
        <v>5</v>
      </c>
      <c r="W7" s="31" t="s">
        <v>1023</v>
      </c>
      <c r="X7" s="31" t="s">
        <v>1024</v>
      </c>
      <c r="Y7" s="28" t="s">
        <v>39</v>
      </c>
      <c r="Z7" s="30" t="s">
        <v>1025</v>
      </c>
      <c r="AB7" s="177"/>
      <c r="AC7" s="177"/>
      <c r="AD7" s="177"/>
      <c r="AE7" s="177"/>
      <c r="AF7" s="177"/>
      <c r="AG7" s="177"/>
      <c r="AH7" s="177"/>
      <c r="AI7" s="133">
        <v>45610</v>
      </c>
      <c r="AJ7" s="133">
        <v>45982</v>
      </c>
      <c r="AK7" s="177"/>
      <c r="AL7" s="177"/>
      <c r="AM7" s="177"/>
      <c r="AN7" s="133">
        <v>45996</v>
      </c>
      <c r="AO7" s="177"/>
      <c r="AP7" s="177"/>
      <c r="AQ7" s="177"/>
      <c r="AR7" s="177"/>
    </row>
    <row r="8" spans="1:45" x14ac:dyDescent="0.2">
      <c r="A8" s="69" t="s">
        <v>451</v>
      </c>
      <c r="B8" s="69" t="s">
        <v>452</v>
      </c>
      <c r="C8" s="48" t="s">
        <v>76</v>
      </c>
      <c r="D8" s="67" t="s">
        <v>453</v>
      </c>
      <c r="E8" s="188"/>
      <c r="F8" s="237">
        <v>45982</v>
      </c>
      <c r="G8" s="182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88">
        <v>6</v>
      </c>
      <c r="W8" s="242" t="s">
        <v>361</v>
      </c>
      <c r="X8" s="242" t="s">
        <v>219</v>
      </c>
      <c r="Y8" s="243" t="s">
        <v>214</v>
      </c>
      <c r="Z8" s="244" t="s">
        <v>908</v>
      </c>
      <c r="AA8" s="244"/>
      <c r="AB8" s="177"/>
      <c r="AC8" s="237">
        <v>45989</v>
      </c>
      <c r="AD8" s="143">
        <v>46003</v>
      </c>
      <c r="AE8" s="176"/>
      <c r="AF8" s="238"/>
      <c r="AG8" s="176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</row>
    <row r="9" spans="1:45" x14ac:dyDescent="0.2">
      <c r="A9" s="211" t="s">
        <v>679</v>
      </c>
      <c r="B9" s="211" t="s">
        <v>111</v>
      </c>
      <c r="C9" s="243" t="s">
        <v>76</v>
      </c>
      <c r="D9" s="244" t="s">
        <v>680</v>
      </c>
      <c r="E9" s="237">
        <v>45975</v>
      </c>
      <c r="F9" s="237">
        <v>45989</v>
      </c>
      <c r="G9" s="143">
        <v>46003</v>
      </c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88">
        <v>7</v>
      </c>
      <c r="W9" s="213" t="s">
        <v>91</v>
      </c>
      <c r="X9" s="213" t="s">
        <v>58</v>
      </c>
      <c r="Y9" s="209" t="s">
        <v>454</v>
      </c>
      <c r="Z9" s="66" t="s">
        <v>607</v>
      </c>
      <c r="AA9" s="66"/>
      <c r="AB9" s="237">
        <v>45968</v>
      </c>
      <c r="AC9" s="237">
        <v>45982</v>
      </c>
      <c r="AD9" s="143">
        <v>46003</v>
      </c>
      <c r="AE9" s="238"/>
      <c r="AF9" s="238"/>
      <c r="AG9" s="176"/>
      <c r="AH9" s="176"/>
      <c r="AI9" s="175"/>
      <c r="AJ9" s="176"/>
      <c r="AK9" s="239"/>
      <c r="AL9" s="239"/>
      <c r="AM9" s="239"/>
      <c r="AN9" s="241"/>
      <c r="AO9" s="175"/>
      <c r="AP9" s="175"/>
      <c r="AQ9" s="175"/>
      <c r="AR9" s="240"/>
    </row>
    <row r="10" spans="1:45" x14ac:dyDescent="0.2">
      <c r="A10" s="211" t="s">
        <v>727</v>
      </c>
      <c r="B10" s="211" t="s">
        <v>728</v>
      </c>
      <c r="C10" s="243" t="s">
        <v>62</v>
      </c>
      <c r="D10" s="244" t="s">
        <v>729</v>
      </c>
      <c r="E10" s="237">
        <v>45975</v>
      </c>
      <c r="F10" s="237">
        <v>45989</v>
      </c>
      <c r="G10" s="246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88">
        <v>8</v>
      </c>
      <c r="W10" s="242" t="s">
        <v>980</v>
      </c>
      <c r="X10" s="242" t="s">
        <v>358</v>
      </c>
      <c r="Y10" s="243" t="s">
        <v>44</v>
      </c>
      <c r="Z10" s="244" t="s">
        <v>981</v>
      </c>
      <c r="AA10" s="244"/>
      <c r="AB10" s="177"/>
      <c r="AC10" s="237">
        <v>45989</v>
      </c>
      <c r="AD10" s="177"/>
      <c r="AE10" s="178"/>
      <c r="AF10" s="176"/>
      <c r="AG10" s="176"/>
      <c r="AH10" s="175"/>
      <c r="AI10" s="179"/>
      <c r="AJ10" s="179"/>
      <c r="AK10" s="175"/>
      <c r="AL10" s="175"/>
      <c r="AM10" s="175"/>
      <c r="AN10" s="175"/>
      <c r="AO10" s="175"/>
      <c r="AP10" s="175"/>
      <c r="AQ10" s="175"/>
      <c r="AR10" s="175"/>
    </row>
    <row r="11" spans="1:45" x14ac:dyDescent="0.2">
      <c r="A11" s="29" t="s">
        <v>999</v>
      </c>
      <c r="B11" s="29" t="s">
        <v>1000</v>
      </c>
      <c r="C11" s="28" t="s">
        <v>62</v>
      </c>
      <c r="D11" s="30" t="s">
        <v>1001</v>
      </c>
      <c r="E11" s="174"/>
      <c r="F11" s="174"/>
      <c r="G11" s="174"/>
      <c r="H11" s="174"/>
      <c r="I11" s="174"/>
      <c r="J11" s="174"/>
      <c r="K11" s="174"/>
      <c r="L11" s="133">
        <v>45610</v>
      </c>
      <c r="M11" s="133">
        <v>45982</v>
      </c>
      <c r="N11" s="174"/>
      <c r="O11" s="174"/>
      <c r="P11" s="174"/>
      <c r="Q11" s="133">
        <v>45996</v>
      </c>
      <c r="R11" s="174"/>
      <c r="S11" s="174"/>
      <c r="T11" s="174"/>
      <c r="U11" s="174"/>
      <c r="V11" s="88">
        <v>9</v>
      </c>
      <c r="W11" s="242" t="s">
        <v>985</v>
      </c>
      <c r="X11" s="242" t="s">
        <v>99</v>
      </c>
      <c r="Y11" s="243" t="s">
        <v>44</v>
      </c>
      <c r="Z11" s="244" t="s">
        <v>986</v>
      </c>
      <c r="AA11" s="244"/>
      <c r="AB11" s="177"/>
      <c r="AC11" s="237">
        <v>45989</v>
      </c>
      <c r="AD11" s="177"/>
      <c r="AE11" s="176"/>
      <c r="AF11" s="238"/>
      <c r="AG11" s="238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</row>
    <row r="12" spans="1:45" x14ac:dyDescent="0.2">
      <c r="A12" s="69" t="s">
        <v>560</v>
      </c>
      <c r="B12" s="69" t="s">
        <v>309</v>
      </c>
      <c r="C12" s="209" t="s">
        <v>454</v>
      </c>
      <c r="D12" s="66" t="s">
        <v>561</v>
      </c>
      <c r="E12" s="237">
        <v>45968</v>
      </c>
      <c r="F12" s="237">
        <v>45982</v>
      </c>
      <c r="G12" s="199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88">
        <v>10</v>
      </c>
      <c r="W12" s="242" t="s">
        <v>922</v>
      </c>
      <c r="X12" s="242" t="s">
        <v>354</v>
      </c>
      <c r="Y12" s="243" t="s">
        <v>62</v>
      </c>
      <c r="Z12" s="244" t="s">
        <v>923</v>
      </c>
      <c r="AA12" s="244"/>
      <c r="AB12" s="237">
        <v>45975</v>
      </c>
      <c r="AC12" s="237">
        <v>45989</v>
      </c>
      <c r="AD12" s="177"/>
      <c r="AE12" s="175"/>
      <c r="AF12" s="176"/>
      <c r="AG12" s="176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</row>
    <row r="13" spans="1:45" x14ac:dyDescent="0.2">
      <c r="A13" s="69" t="s">
        <v>297</v>
      </c>
      <c r="B13" s="69" t="s">
        <v>298</v>
      </c>
      <c r="C13" s="209" t="s">
        <v>62</v>
      </c>
      <c r="D13" s="66" t="s">
        <v>539</v>
      </c>
      <c r="E13" s="237">
        <v>45968</v>
      </c>
      <c r="F13" s="237">
        <v>45982</v>
      </c>
      <c r="G13" s="199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88">
        <v>11</v>
      </c>
      <c r="W13" s="242" t="s">
        <v>977</v>
      </c>
      <c r="X13" s="242" t="s">
        <v>978</v>
      </c>
      <c r="Y13" s="243" t="s">
        <v>62</v>
      </c>
      <c r="Z13" s="244" t="s">
        <v>979</v>
      </c>
      <c r="AA13" s="244"/>
      <c r="AB13" s="237">
        <v>45975</v>
      </c>
      <c r="AC13" s="177"/>
      <c r="AD13" s="177"/>
      <c r="AE13" s="176"/>
      <c r="AF13" s="238"/>
      <c r="AG13" s="175"/>
      <c r="AH13" s="175"/>
      <c r="AI13" s="175"/>
      <c r="AJ13" s="175"/>
      <c r="AK13" s="175"/>
      <c r="AL13" s="175"/>
      <c r="AM13" s="175"/>
      <c r="AN13" s="175"/>
      <c r="AO13" s="240"/>
      <c r="AP13" s="173"/>
      <c r="AQ13" s="175"/>
      <c r="AR13" s="175"/>
    </row>
    <row r="14" spans="1:45" x14ac:dyDescent="0.2">
      <c r="A14" s="211" t="s">
        <v>299</v>
      </c>
      <c r="B14" s="211" t="s">
        <v>300</v>
      </c>
      <c r="C14" s="243" t="s">
        <v>62</v>
      </c>
      <c r="D14" s="244" t="s">
        <v>667</v>
      </c>
      <c r="E14" s="237">
        <v>45975</v>
      </c>
      <c r="F14" s="237">
        <v>45989</v>
      </c>
      <c r="G14" s="143">
        <v>46003</v>
      </c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88">
        <v>12</v>
      </c>
      <c r="W14" s="213" t="s">
        <v>197</v>
      </c>
      <c r="X14" s="213" t="s">
        <v>107</v>
      </c>
      <c r="Y14" s="209" t="s">
        <v>35</v>
      </c>
      <c r="Z14" s="66" t="s">
        <v>609</v>
      </c>
      <c r="AA14" s="66"/>
      <c r="AB14" s="237">
        <v>45968</v>
      </c>
      <c r="AC14" s="237">
        <v>45982</v>
      </c>
      <c r="AD14" s="197"/>
      <c r="AE14" s="238"/>
      <c r="AF14" s="175"/>
      <c r="AG14" s="175"/>
      <c r="AH14" s="175"/>
      <c r="AI14" s="175"/>
      <c r="AJ14" s="175"/>
      <c r="AK14" s="175"/>
      <c r="AL14" s="175"/>
      <c r="AM14" s="239"/>
      <c r="AN14" s="175"/>
      <c r="AO14" s="175"/>
      <c r="AP14" s="175"/>
      <c r="AQ14" s="175"/>
      <c r="AR14" s="175"/>
    </row>
    <row r="15" spans="1:45" x14ac:dyDescent="0.2">
      <c r="A15" s="211" t="s">
        <v>232</v>
      </c>
      <c r="B15" s="211" t="s">
        <v>233</v>
      </c>
      <c r="C15" s="243" t="s">
        <v>36</v>
      </c>
      <c r="D15" s="244" t="s">
        <v>686</v>
      </c>
      <c r="E15" s="237">
        <v>45975</v>
      </c>
      <c r="F15" s="237">
        <v>45989</v>
      </c>
      <c r="G15" s="143">
        <v>46003</v>
      </c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88">
        <v>13</v>
      </c>
      <c r="W15" s="31" t="s">
        <v>1020</v>
      </c>
      <c r="X15" s="31" t="s">
        <v>213</v>
      </c>
      <c r="Y15" s="28" t="s">
        <v>1021</v>
      </c>
      <c r="Z15" s="30" t="s">
        <v>1022</v>
      </c>
      <c r="AB15" s="177"/>
      <c r="AC15" s="177"/>
      <c r="AD15" s="177"/>
      <c r="AE15" s="177"/>
      <c r="AF15" s="177"/>
      <c r="AG15" s="177"/>
      <c r="AH15" s="177"/>
      <c r="AI15" s="133">
        <v>45610</v>
      </c>
      <c r="AJ15" s="177"/>
      <c r="AK15" s="177"/>
      <c r="AL15" s="177"/>
      <c r="AM15" s="177"/>
      <c r="AN15" s="133">
        <v>45996</v>
      </c>
      <c r="AO15" s="177"/>
      <c r="AP15" s="177"/>
      <c r="AQ15" s="177"/>
      <c r="AR15" s="177"/>
    </row>
    <row r="16" spans="1:45" x14ac:dyDescent="0.2">
      <c r="A16" s="211" t="s">
        <v>725</v>
      </c>
      <c r="B16" s="211" t="s">
        <v>71</v>
      </c>
      <c r="C16" s="243" t="s">
        <v>37</v>
      </c>
      <c r="D16" s="244" t="s">
        <v>726</v>
      </c>
      <c r="E16" s="237">
        <v>45975</v>
      </c>
      <c r="F16" s="237">
        <v>45989</v>
      </c>
      <c r="G16" s="246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88">
        <v>14</v>
      </c>
      <c r="W16" s="242" t="s">
        <v>987</v>
      </c>
      <c r="X16" s="242" t="s">
        <v>217</v>
      </c>
      <c r="Y16" s="243" t="s">
        <v>454</v>
      </c>
      <c r="Z16" s="244" t="s">
        <v>988</v>
      </c>
      <c r="AA16" s="244"/>
      <c r="AB16" s="237">
        <v>45975</v>
      </c>
      <c r="AC16" s="177"/>
      <c r="AD16" s="177"/>
      <c r="AE16" s="238"/>
      <c r="AF16" s="175"/>
      <c r="AG16" s="175"/>
      <c r="AH16" s="175"/>
      <c r="AI16" s="175"/>
      <c r="AJ16" s="175"/>
      <c r="AK16" s="175"/>
      <c r="AL16" s="175"/>
      <c r="AM16" s="175"/>
      <c r="AN16" s="175"/>
      <c r="AO16" s="173"/>
      <c r="AP16" s="173"/>
      <c r="AQ16" s="175"/>
      <c r="AR16" s="175"/>
    </row>
    <row r="17" spans="1:44" x14ac:dyDescent="0.2">
      <c r="A17" s="211" t="s">
        <v>859</v>
      </c>
      <c r="B17" s="211" t="s">
        <v>32</v>
      </c>
      <c r="C17" s="243" t="s">
        <v>48</v>
      </c>
      <c r="D17" s="244" t="s">
        <v>860</v>
      </c>
      <c r="E17" s="237">
        <v>45975</v>
      </c>
      <c r="F17" s="245"/>
      <c r="G17" s="246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88">
        <v>15</v>
      </c>
      <c r="W17" s="213" t="s">
        <v>622</v>
      </c>
      <c r="X17" s="213" t="s">
        <v>185</v>
      </c>
      <c r="Y17" s="209" t="s">
        <v>62</v>
      </c>
      <c r="Z17" s="66" t="s">
        <v>623</v>
      </c>
      <c r="AA17" s="66"/>
      <c r="AB17" s="237">
        <v>45968</v>
      </c>
      <c r="AC17" s="237">
        <v>45982</v>
      </c>
      <c r="AD17" s="192"/>
      <c r="AE17" s="176"/>
      <c r="AF17" s="238"/>
      <c r="AG17" s="238"/>
      <c r="AH17" s="176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</row>
    <row r="18" spans="1:44" x14ac:dyDescent="0.2">
      <c r="A18" s="69" t="s">
        <v>569</v>
      </c>
      <c r="B18" s="69" t="s">
        <v>274</v>
      </c>
      <c r="C18" s="209" t="s">
        <v>76</v>
      </c>
      <c r="D18" s="66" t="s">
        <v>570</v>
      </c>
      <c r="E18" s="202"/>
      <c r="F18" s="237">
        <v>45982</v>
      </c>
      <c r="G18" s="199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88">
        <v>16</v>
      </c>
      <c r="W18" s="213" t="s">
        <v>124</v>
      </c>
      <c r="X18" s="213" t="s">
        <v>108</v>
      </c>
      <c r="Y18" s="209" t="s">
        <v>62</v>
      </c>
      <c r="Z18" s="66" t="s">
        <v>467</v>
      </c>
      <c r="AA18" s="66"/>
      <c r="AB18" s="237">
        <v>45968</v>
      </c>
      <c r="AC18" s="237">
        <v>45982</v>
      </c>
      <c r="AD18" s="143">
        <v>46003</v>
      </c>
      <c r="AE18" s="176"/>
      <c r="AF18" s="176"/>
      <c r="AG18" s="176"/>
      <c r="AH18" s="176"/>
      <c r="AI18" s="133">
        <v>45610</v>
      </c>
      <c r="AJ18" s="179"/>
      <c r="AK18" s="175"/>
      <c r="AL18" s="175"/>
      <c r="AM18" s="175"/>
      <c r="AN18" s="133">
        <v>45996</v>
      </c>
      <c r="AO18" s="175"/>
      <c r="AP18" s="175"/>
      <c r="AQ18" s="175"/>
      <c r="AR18" s="175"/>
    </row>
    <row r="19" spans="1:44" x14ac:dyDescent="0.2">
      <c r="A19" s="211" t="s">
        <v>208</v>
      </c>
      <c r="B19" s="211" t="s">
        <v>258</v>
      </c>
      <c r="C19" s="243" t="s">
        <v>660</v>
      </c>
      <c r="D19" s="244" t="s">
        <v>661</v>
      </c>
      <c r="E19" s="237">
        <v>45975</v>
      </c>
      <c r="F19" s="237">
        <v>45989</v>
      </c>
      <c r="G19" s="143">
        <v>46003</v>
      </c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88">
        <v>17</v>
      </c>
      <c r="W19" s="31" t="s">
        <v>1026</v>
      </c>
      <c r="X19" s="31" t="s">
        <v>109</v>
      </c>
      <c r="Y19" s="28" t="s">
        <v>36</v>
      </c>
      <c r="Z19" s="30" t="s">
        <v>1027</v>
      </c>
      <c r="AB19" s="177"/>
      <c r="AC19" s="177"/>
      <c r="AD19" s="177"/>
      <c r="AE19" s="177"/>
      <c r="AF19" s="177"/>
      <c r="AG19" s="177"/>
      <c r="AH19" s="177"/>
      <c r="AI19" s="133">
        <v>45610</v>
      </c>
      <c r="AJ19" s="133">
        <v>45982</v>
      </c>
      <c r="AK19" s="177"/>
      <c r="AL19" s="177"/>
      <c r="AM19" s="177"/>
      <c r="AN19" s="133">
        <v>45996</v>
      </c>
      <c r="AO19" s="177"/>
      <c r="AP19" s="177"/>
      <c r="AQ19" s="177"/>
      <c r="AR19" s="177"/>
    </row>
    <row r="20" spans="1:44" x14ac:dyDescent="0.2">
      <c r="A20" s="211" t="s">
        <v>208</v>
      </c>
      <c r="B20" s="211" t="s">
        <v>236</v>
      </c>
      <c r="C20" s="243" t="s">
        <v>35</v>
      </c>
      <c r="D20" s="244" t="s">
        <v>661</v>
      </c>
      <c r="E20" s="237">
        <v>45975</v>
      </c>
      <c r="F20" s="245"/>
      <c r="G20" s="246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88">
        <v>18</v>
      </c>
      <c r="W20" s="213" t="s">
        <v>92</v>
      </c>
      <c r="X20" s="213" t="s">
        <v>93</v>
      </c>
      <c r="Y20" s="209" t="s">
        <v>62</v>
      </c>
      <c r="Z20" s="66" t="s">
        <v>610</v>
      </c>
      <c r="AA20" s="66"/>
      <c r="AB20" s="237">
        <v>45968</v>
      </c>
      <c r="AC20" s="237">
        <v>45982</v>
      </c>
      <c r="AD20" s="197"/>
      <c r="AE20" s="176"/>
      <c r="AF20" s="238"/>
      <c r="AG20" s="238"/>
      <c r="AH20" s="176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</row>
    <row r="21" spans="1:44" x14ac:dyDescent="0.2">
      <c r="A21" s="211" t="s">
        <v>208</v>
      </c>
      <c r="B21" s="211" t="s">
        <v>839</v>
      </c>
      <c r="C21" s="243" t="s">
        <v>36</v>
      </c>
      <c r="D21" s="244" t="s">
        <v>840</v>
      </c>
      <c r="E21" s="237">
        <v>45975</v>
      </c>
      <c r="F21" s="245"/>
      <c r="G21" s="246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88">
        <v>19</v>
      </c>
      <c r="W21" s="242" t="s">
        <v>962</v>
      </c>
      <c r="X21" s="242" t="s">
        <v>182</v>
      </c>
      <c r="Y21" s="243" t="s">
        <v>454</v>
      </c>
      <c r="Z21" s="244" t="s">
        <v>963</v>
      </c>
      <c r="AA21" s="244"/>
      <c r="AB21" s="177"/>
      <c r="AC21" s="237">
        <v>45989</v>
      </c>
      <c r="AD21" s="177"/>
      <c r="AE21" s="178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</row>
    <row r="22" spans="1:44" x14ac:dyDescent="0.2">
      <c r="A22" s="69" t="s">
        <v>576</v>
      </c>
      <c r="B22" s="69" t="s">
        <v>295</v>
      </c>
      <c r="C22" s="209" t="s">
        <v>36</v>
      </c>
      <c r="D22" s="66" t="s">
        <v>577</v>
      </c>
      <c r="E22" s="202"/>
      <c r="F22" s="237">
        <v>45982</v>
      </c>
      <c r="G22" s="199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88">
        <v>20</v>
      </c>
      <c r="W22" s="242" t="s">
        <v>982</v>
      </c>
      <c r="X22" s="242" t="s">
        <v>983</v>
      </c>
      <c r="Y22" s="243" t="s">
        <v>192</v>
      </c>
      <c r="Z22" s="244" t="s">
        <v>984</v>
      </c>
      <c r="AA22" s="244"/>
      <c r="AB22" s="237">
        <v>45975</v>
      </c>
      <c r="AC22" s="177"/>
      <c r="AD22" s="177"/>
      <c r="AE22" s="178"/>
      <c r="AF22" s="176"/>
      <c r="AG22" s="176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</row>
    <row r="23" spans="1:44" x14ac:dyDescent="0.2">
      <c r="A23" s="69" t="s">
        <v>61</v>
      </c>
      <c r="B23" s="69" t="s">
        <v>23</v>
      </c>
      <c r="C23" s="209" t="s">
        <v>62</v>
      </c>
      <c r="D23" s="66" t="s">
        <v>426</v>
      </c>
      <c r="E23" s="237">
        <v>45968</v>
      </c>
      <c r="F23" s="237">
        <v>45982</v>
      </c>
      <c r="G23" s="143">
        <v>46003</v>
      </c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88">
        <v>21</v>
      </c>
      <c r="W23" s="213" t="s">
        <v>143</v>
      </c>
      <c r="X23" s="213" t="s">
        <v>96</v>
      </c>
      <c r="Y23" s="209" t="s">
        <v>66</v>
      </c>
      <c r="Z23" s="66" t="s">
        <v>479</v>
      </c>
      <c r="AA23" s="66"/>
      <c r="AB23" s="237">
        <v>45968</v>
      </c>
      <c r="AC23" s="237">
        <v>45982</v>
      </c>
      <c r="AD23" s="143">
        <v>46003</v>
      </c>
      <c r="AE23" s="238"/>
      <c r="AF23" s="176"/>
      <c r="AG23" s="175"/>
      <c r="AH23" s="175"/>
      <c r="AI23" s="176"/>
      <c r="AJ23" s="175"/>
      <c r="AK23" s="175"/>
      <c r="AL23" s="175"/>
      <c r="AM23" s="175"/>
      <c r="AN23" s="175"/>
      <c r="AO23" s="175"/>
      <c r="AP23" s="175"/>
      <c r="AQ23" s="175"/>
      <c r="AR23" s="175"/>
    </row>
    <row r="24" spans="1:44" x14ac:dyDescent="0.2">
      <c r="A24" s="69" t="s">
        <v>279</v>
      </c>
      <c r="B24" s="69" t="s">
        <v>276</v>
      </c>
      <c r="C24" s="209" t="s">
        <v>76</v>
      </c>
      <c r="D24" s="66" t="s">
        <v>428</v>
      </c>
      <c r="E24" s="237">
        <v>45968</v>
      </c>
      <c r="F24" s="237">
        <v>45982</v>
      </c>
      <c r="G24" s="143">
        <v>46003</v>
      </c>
      <c r="H24" s="174"/>
      <c r="I24" s="174"/>
      <c r="J24" s="174"/>
      <c r="K24" s="174"/>
      <c r="L24" s="133">
        <v>45610</v>
      </c>
      <c r="M24" s="174"/>
      <c r="N24" s="174"/>
      <c r="O24" s="174"/>
      <c r="P24" s="174"/>
      <c r="Q24" s="174"/>
      <c r="R24" s="174"/>
      <c r="S24" s="174"/>
      <c r="T24" s="174"/>
      <c r="U24" s="174"/>
      <c r="V24" s="88">
        <v>22</v>
      </c>
      <c r="W24" s="242" t="s">
        <v>293</v>
      </c>
      <c r="X24" s="242" t="s">
        <v>972</v>
      </c>
      <c r="Y24" s="243" t="s">
        <v>66</v>
      </c>
      <c r="Z24" s="244" t="s">
        <v>973</v>
      </c>
      <c r="AA24" s="244"/>
      <c r="AB24" s="237">
        <v>45975</v>
      </c>
      <c r="AC24" s="177"/>
      <c r="AD24" s="177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</row>
    <row r="25" spans="1:44" x14ac:dyDescent="0.2">
      <c r="A25" s="29" t="s">
        <v>1010</v>
      </c>
      <c r="B25" s="29" t="s">
        <v>260</v>
      </c>
      <c r="C25" s="28" t="s">
        <v>39</v>
      </c>
      <c r="D25" s="30" t="s">
        <v>1011</v>
      </c>
      <c r="E25" s="174"/>
      <c r="F25" s="174"/>
      <c r="G25" s="174"/>
      <c r="H25" s="174"/>
      <c r="I25" s="174"/>
      <c r="J25" s="174"/>
      <c r="K25" s="174"/>
      <c r="L25" s="133">
        <v>45610</v>
      </c>
      <c r="M25" s="133">
        <v>45982</v>
      </c>
      <c r="N25" s="174"/>
      <c r="O25" s="174"/>
      <c r="P25" s="174"/>
      <c r="Q25" s="174"/>
      <c r="R25" s="174"/>
      <c r="S25" s="174"/>
      <c r="T25" s="174"/>
      <c r="U25" s="174"/>
      <c r="V25" s="88">
        <v>23</v>
      </c>
      <c r="W25" s="213" t="s">
        <v>486</v>
      </c>
      <c r="X25" s="213" t="s">
        <v>41</v>
      </c>
      <c r="Y25" s="209" t="s">
        <v>62</v>
      </c>
      <c r="Z25" s="66" t="s">
        <v>487</v>
      </c>
      <c r="AA25" s="66"/>
      <c r="AB25" s="189"/>
      <c r="AC25" s="237">
        <v>45982</v>
      </c>
      <c r="AD25" s="192"/>
      <c r="AE25" s="175"/>
      <c r="AF25" s="175"/>
      <c r="AG25" s="175"/>
      <c r="AH25" s="175"/>
      <c r="AI25" s="175"/>
      <c r="AJ25" s="175"/>
      <c r="AK25" s="175"/>
      <c r="AL25" s="175"/>
      <c r="AM25" s="175"/>
      <c r="AN25" s="176"/>
      <c r="AO25" s="175"/>
      <c r="AP25" s="175"/>
      <c r="AQ25" s="175"/>
      <c r="AR25" s="175"/>
    </row>
    <row r="26" spans="1:44" x14ac:dyDescent="0.2">
      <c r="A26" s="211" t="s">
        <v>765</v>
      </c>
      <c r="B26" s="211" t="s">
        <v>766</v>
      </c>
      <c r="C26" s="243" t="s">
        <v>62</v>
      </c>
      <c r="D26" s="244" t="s">
        <v>767</v>
      </c>
      <c r="E26" s="237">
        <v>45975</v>
      </c>
      <c r="F26" s="237">
        <v>45989</v>
      </c>
      <c r="G26" s="246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88">
        <v>24</v>
      </c>
      <c r="W26" s="242" t="s">
        <v>882</v>
      </c>
      <c r="X26" s="242" t="s">
        <v>184</v>
      </c>
      <c r="Y26" s="243" t="s">
        <v>35</v>
      </c>
      <c r="Z26" s="244" t="s">
        <v>883</v>
      </c>
      <c r="AA26" s="244"/>
      <c r="AB26" s="237">
        <v>45975</v>
      </c>
      <c r="AC26" s="237">
        <v>45989</v>
      </c>
      <c r="AD26" s="143">
        <v>46003</v>
      </c>
      <c r="AE26" s="175"/>
      <c r="AF26" s="176"/>
      <c r="AG26" s="176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240"/>
    </row>
    <row r="27" spans="1:44" x14ac:dyDescent="0.2">
      <c r="A27" s="211" t="s">
        <v>802</v>
      </c>
      <c r="B27" s="211" t="s">
        <v>295</v>
      </c>
      <c r="C27" s="243" t="s">
        <v>76</v>
      </c>
      <c r="D27" s="244" t="s">
        <v>803</v>
      </c>
      <c r="E27" s="237">
        <v>45975</v>
      </c>
      <c r="F27" s="237">
        <v>45989</v>
      </c>
      <c r="G27" s="246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88">
        <v>25</v>
      </c>
      <c r="W27" s="242" t="s">
        <v>900</v>
      </c>
      <c r="X27" s="242" t="s">
        <v>901</v>
      </c>
      <c r="Y27" s="243" t="s">
        <v>44</v>
      </c>
      <c r="Z27" s="244" t="s">
        <v>902</v>
      </c>
      <c r="AA27" s="244"/>
      <c r="AB27" s="237">
        <v>45975</v>
      </c>
      <c r="AC27" s="237">
        <v>45989</v>
      </c>
      <c r="AD27" s="143">
        <v>46003</v>
      </c>
      <c r="AE27" s="176"/>
      <c r="AF27" s="176"/>
      <c r="AG27" s="176"/>
      <c r="AH27" s="176"/>
      <c r="AI27" s="179"/>
      <c r="AJ27" s="179"/>
      <c r="AK27" s="175"/>
      <c r="AL27" s="175"/>
      <c r="AM27" s="175"/>
      <c r="AN27" s="175"/>
      <c r="AO27" s="175"/>
      <c r="AP27" s="175"/>
      <c r="AQ27" s="175"/>
      <c r="AR27" s="175"/>
    </row>
    <row r="28" spans="1:44" x14ac:dyDescent="0.2">
      <c r="A28" s="211" t="s">
        <v>681</v>
      </c>
      <c r="B28" s="211" t="s">
        <v>80</v>
      </c>
      <c r="C28" s="243" t="s">
        <v>44</v>
      </c>
      <c r="D28" s="244" t="s">
        <v>682</v>
      </c>
      <c r="E28" s="237">
        <v>45975</v>
      </c>
      <c r="F28" s="237">
        <v>45989</v>
      </c>
      <c r="G28" s="143">
        <v>46003</v>
      </c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88">
        <v>26</v>
      </c>
      <c r="W28" s="242" t="s">
        <v>178</v>
      </c>
      <c r="X28" s="242" t="s">
        <v>177</v>
      </c>
      <c r="Y28" s="243" t="s">
        <v>62</v>
      </c>
      <c r="Z28" s="244" t="s">
        <v>873</v>
      </c>
      <c r="AA28" s="244"/>
      <c r="AB28" s="237">
        <v>45975</v>
      </c>
      <c r="AC28" s="237">
        <v>45989</v>
      </c>
      <c r="AD28" s="143">
        <v>46003</v>
      </c>
      <c r="AE28" s="175"/>
      <c r="AF28" s="176"/>
      <c r="AG28" s="176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</row>
    <row r="29" spans="1:44" x14ac:dyDescent="0.2">
      <c r="A29" s="69" t="s">
        <v>500</v>
      </c>
      <c r="B29" s="69" t="s">
        <v>278</v>
      </c>
      <c r="C29" s="209" t="s">
        <v>76</v>
      </c>
      <c r="D29" s="66" t="s">
        <v>501</v>
      </c>
      <c r="E29" s="237">
        <v>45968</v>
      </c>
      <c r="F29" s="237">
        <v>45982</v>
      </c>
      <c r="G29" s="143">
        <v>46003</v>
      </c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88">
        <v>27</v>
      </c>
      <c r="W29" s="242" t="s">
        <v>989</v>
      </c>
      <c r="X29" s="242" t="s">
        <v>990</v>
      </c>
      <c r="Y29" s="243" t="s">
        <v>192</v>
      </c>
      <c r="Z29" s="244" t="s">
        <v>991</v>
      </c>
      <c r="AA29" s="244"/>
      <c r="AB29" s="237">
        <v>45975</v>
      </c>
      <c r="AC29" s="177"/>
      <c r="AD29" s="177"/>
      <c r="AE29" s="176"/>
      <c r="AF29" s="238"/>
      <c r="AG29" s="238"/>
      <c r="AH29" s="238"/>
      <c r="AI29" s="175"/>
      <c r="AJ29" s="175"/>
      <c r="AK29" s="239"/>
      <c r="AL29" s="175"/>
      <c r="AM29" s="175"/>
      <c r="AN29" s="175"/>
      <c r="AO29" s="175"/>
      <c r="AP29" s="175"/>
      <c r="AQ29" s="175"/>
      <c r="AR29" s="175"/>
    </row>
    <row r="30" spans="1:44" x14ac:dyDescent="0.2">
      <c r="A30" s="211" t="s">
        <v>790</v>
      </c>
      <c r="B30" s="211" t="s">
        <v>791</v>
      </c>
      <c r="C30" s="243" t="s">
        <v>36</v>
      </c>
      <c r="D30" s="244" t="s">
        <v>792</v>
      </c>
      <c r="E30" s="237">
        <v>45975</v>
      </c>
      <c r="F30" s="237">
        <v>45989</v>
      </c>
      <c r="G30" s="246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88">
        <v>28</v>
      </c>
      <c r="W30" s="213" t="s">
        <v>94</v>
      </c>
      <c r="X30" s="213" t="s">
        <v>95</v>
      </c>
      <c r="Y30" s="209" t="s">
        <v>62</v>
      </c>
      <c r="Z30" s="66" t="s">
        <v>617</v>
      </c>
      <c r="AA30" s="66"/>
      <c r="AB30" s="237">
        <v>45968</v>
      </c>
      <c r="AC30" s="237">
        <v>45982</v>
      </c>
      <c r="AD30" s="197"/>
      <c r="AE30" s="238"/>
      <c r="AF30" s="238"/>
      <c r="AG30" s="176"/>
      <c r="AH30" s="175"/>
      <c r="AI30" s="175"/>
      <c r="AJ30" s="175"/>
      <c r="AK30" s="175"/>
      <c r="AL30" s="175"/>
      <c r="AM30" s="175"/>
      <c r="AN30" s="241"/>
      <c r="AO30" s="175"/>
      <c r="AP30" s="175"/>
      <c r="AQ30" s="175"/>
      <c r="AR30" s="240"/>
    </row>
    <row r="31" spans="1:44" x14ac:dyDescent="0.2">
      <c r="A31" s="211" t="s">
        <v>700</v>
      </c>
      <c r="B31" s="211" t="s">
        <v>63</v>
      </c>
      <c r="C31" s="243" t="s">
        <v>62</v>
      </c>
      <c r="D31" s="244" t="s">
        <v>701</v>
      </c>
      <c r="E31" s="237">
        <v>45975</v>
      </c>
      <c r="F31" s="237">
        <v>45989</v>
      </c>
      <c r="G31" s="195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88">
        <v>29</v>
      </c>
      <c r="W31" s="213" t="s">
        <v>471</v>
      </c>
      <c r="X31" s="213" t="s">
        <v>40</v>
      </c>
      <c r="Y31" s="209" t="s">
        <v>62</v>
      </c>
      <c r="Z31" s="66" t="s">
        <v>472</v>
      </c>
      <c r="AA31" s="66"/>
      <c r="AB31" s="237">
        <v>45968</v>
      </c>
      <c r="AC31" s="196"/>
      <c r="AD31" s="143">
        <v>46003</v>
      </c>
      <c r="AE31" s="175"/>
      <c r="AF31" s="175"/>
      <c r="AG31" s="175"/>
      <c r="AH31" s="176"/>
      <c r="AI31" s="176"/>
      <c r="AJ31" s="133">
        <v>45982</v>
      </c>
      <c r="AK31" s="176"/>
      <c r="AL31" s="176"/>
      <c r="AM31" s="176"/>
      <c r="AN31" s="133">
        <v>45996</v>
      </c>
      <c r="AO31" s="175"/>
      <c r="AP31" s="175"/>
      <c r="AQ31" s="175"/>
      <c r="AR31" s="175"/>
    </row>
    <row r="32" spans="1:44" x14ac:dyDescent="0.2">
      <c r="A32" s="211" t="s">
        <v>762</v>
      </c>
      <c r="B32" s="211" t="s">
        <v>310</v>
      </c>
      <c r="C32" s="243" t="s">
        <v>44</v>
      </c>
      <c r="D32" s="244" t="s">
        <v>763</v>
      </c>
      <c r="E32" s="237">
        <v>45975</v>
      </c>
      <c r="F32" s="237">
        <v>45989</v>
      </c>
      <c r="G32" s="246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88">
        <v>30</v>
      </c>
      <c r="W32" s="242" t="s">
        <v>357</v>
      </c>
      <c r="X32" s="242" t="s">
        <v>187</v>
      </c>
      <c r="Y32" s="243" t="s">
        <v>35</v>
      </c>
      <c r="Z32" s="244" t="s">
        <v>872</v>
      </c>
      <c r="AA32" s="244"/>
      <c r="AB32" s="237">
        <v>45975</v>
      </c>
      <c r="AC32" s="237">
        <v>45989</v>
      </c>
      <c r="AD32" s="143">
        <v>46003</v>
      </c>
      <c r="AE32" s="176"/>
      <c r="AF32" s="176"/>
      <c r="AG32" s="176"/>
      <c r="AH32" s="176"/>
      <c r="AI32" s="175"/>
      <c r="AJ32" s="179"/>
      <c r="AK32" s="175"/>
      <c r="AL32" s="175"/>
      <c r="AM32" s="175"/>
      <c r="AN32" s="175"/>
      <c r="AO32" s="175"/>
      <c r="AP32" s="175"/>
      <c r="AQ32" s="175"/>
      <c r="AR32" s="175"/>
    </row>
    <row r="33" spans="1:44" x14ac:dyDescent="0.2">
      <c r="A33" s="69" t="s">
        <v>134</v>
      </c>
      <c r="B33" s="69" t="s">
        <v>119</v>
      </c>
      <c r="C33" s="209" t="s">
        <v>135</v>
      </c>
      <c r="D33" s="66" t="s">
        <v>437</v>
      </c>
      <c r="E33" s="237">
        <v>45968</v>
      </c>
      <c r="F33" s="237">
        <v>45982</v>
      </c>
      <c r="G33" s="195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88">
        <v>31</v>
      </c>
      <c r="W33" s="242" t="s">
        <v>887</v>
      </c>
      <c r="X33" s="242" t="s">
        <v>317</v>
      </c>
      <c r="Y33" s="243" t="s">
        <v>454</v>
      </c>
      <c r="Z33" s="244" t="s">
        <v>888</v>
      </c>
      <c r="AA33" s="244"/>
      <c r="AB33" s="237">
        <v>45975</v>
      </c>
      <c r="AC33" s="237">
        <v>45989</v>
      </c>
      <c r="AD33" s="143">
        <v>46003</v>
      </c>
      <c r="AE33" s="175"/>
      <c r="AF33" s="176"/>
      <c r="AG33" s="176"/>
      <c r="AH33" s="175"/>
      <c r="AI33" s="175"/>
      <c r="AJ33" s="175"/>
      <c r="AK33" s="175"/>
      <c r="AL33" s="175"/>
      <c r="AM33" s="239"/>
      <c r="AN33" s="175"/>
      <c r="AO33" s="175"/>
      <c r="AP33" s="175"/>
      <c r="AQ33" s="175"/>
      <c r="AR33" s="175"/>
    </row>
    <row r="34" spans="1:44" x14ac:dyDescent="0.2">
      <c r="A34" s="69" t="s">
        <v>532</v>
      </c>
      <c r="B34" s="69" t="s">
        <v>533</v>
      </c>
      <c r="C34" s="209" t="s">
        <v>44</v>
      </c>
      <c r="D34" s="66" t="s">
        <v>534</v>
      </c>
      <c r="E34" s="237">
        <v>45968</v>
      </c>
      <c r="F34" s="237">
        <v>45982</v>
      </c>
      <c r="G34" s="199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88">
        <v>32</v>
      </c>
      <c r="W34" s="213" t="s">
        <v>614</v>
      </c>
      <c r="X34" s="213" t="s">
        <v>195</v>
      </c>
      <c r="Y34" s="209" t="s">
        <v>454</v>
      </c>
      <c r="Z34" s="66" t="s">
        <v>615</v>
      </c>
      <c r="AA34" s="66"/>
      <c r="AB34" s="237">
        <v>45968</v>
      </c>
      <c r="AC34" s="237">
        <v>45982</v>
      </c>
      <c r="AD34" s="197"/>
      <c r="AE34" s="176"/>
      <c r="AF34" s="176"/>
      <c r="AG34" s="176"/>
      <c r="AH34" s="176"/>
      <c r="AI34" s="179"/>
      <c r="AJ34" s="179"/>
      <c r="AK34" s="175"/>
      <c r="AL34" s="175"/>
      <c r="AM34" s="175"/>
      <c r="AN34" s="175"/>
      <c r="AO34" s="175"/>
      <c r="AP34" s="175"/>
      <c r="AQ34" s="175"/>
      <c r="AR34" s="175"/>
    </row>
    <row r="35" spans="1:44" x14ac:dyDescent="0.2">
      <c r="A35" s="211" t="s">
        <v>532</v>
      </c>
      <c r="B35" s="211" t="s">
        <v>309</v>
      </c>
      <c r="C35" s="243" t="s">
        <v>62</v>
      </c>
      <c r="D35" s="244" t="s">
        <v>801</v>
      </c>
      <c r="E35" s="237">
        <v>45975</v>
      </c>
      <c r="F35" s="237">
        <v>45989</v>
      </c>
      <c r="G35" s="246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88">
        <v>33</v>
      </c>
      <c r="W35" s="242" t="s">
        <v>149</v>
      </c>
      <c r="X35" s="242" t="s">
        <v>145</v>
      </c>
      <c r="Y35" s="243" t="s">
        <v>454</v>
      </c>
      <c r="Z35" s="244" t="s">
        <v>919</v>
      </c>
      <c r="AA35" s="244"/>
      <c r="AB35" s="237">
        <v>45975</v>
      </c>
      <c r="AC35" s="237">
        <v>45989</v>
      </c>
      <c r="AD35" s="177"/>
      <c r="AE35" s="176"/>
      <c r="AF35" s="238"/>
      <c r="AG35" s="238"/>
      <c r="AH35" s="176"/>
      <c r="AI35" s="175"/>
      <c r="AJ35" s="175"/>
      <c r="AK35" s="239"/>
      <c r="AL35" s="175"/>
      <c r="AM35" s="239"/>
      <c r="AN35" s="175"/>
      <c r="AO35" s="175"/>
      <c r="AP35" s="175"/>
      <c r="AQ35" s="175"/>
      <c r="AR35" s="175"/>
    </row>
    <row r="36" spans="1:44" x14ac:dyDescent="0.2">
      <c r="A36" s="69" t="s">
        <v>351</v>
      </c>
      <c r="B36" s="69" t="s">
        <v>229</v>
      </c>
      <c r="C36" s="209" t="s">
        <v>35</v>
      </c>
      <c r="D36" s="66" t="s">
        <v>433</v>
      </c>
      <c r="E36" s="237">
        <v>45968</v>
      </c>
      <c r="F36" s="237">
        <v>45982</v>
      </c>
      <c r="G36" s="143">
        <v>46003</v>
      </c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88">
        <v>34</v>
      </c>
      <c r="W36" s="213" t="s">
        <v>611</v>
      </c>
      <c r="X36" s="213" t="s">
        <v>612</v>
      </c>
      <c r="Y36" s="209" t="s">
        <v>36</v>
      </c>
      <c r="Z36" s="66" t="s">
        <v>613</v>
      </c>
      <c r="AA36" s="66"/>
      <c r="AB36" s="237">
        <v>45968</v>
      </c>
      <c r="AC36" s="237">
        <v>45982</v>
      </c>
      <c r="AD36" s="197"/>
      <c r="AE36" s="176"/>
      <c r="AF36" s="238"/>
      <c r="AG36" s="176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</row>
    <row r="37" spans="1:44" x14ac:dyDescent="0.2">
      <c r="A37" s="69" t="s">
        <v>749</v>
      </c>
      <c r="B37" s="69" t="s">
        <v>46</v>
      </c>
      <c r="C37" s="209" t="s">
        <v>35</v>
      </c>
      <c r="D37" s="66" t="s">
        <v>750</v>
      </c>
      <c r="E37" s="237">
        <v>45975</v>
      </c>
      <c r="F37" s="237">
        <v>45989</v>
      </c>
      <c r="G37" s="246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88">
        <v>35</v>
      </c>
      <c r="W37" s="242" t="s">
        <v>903</v>
      </c>
      <c r="X37" s="242" t="s">
        <v>904</v>
      </c>
      <c r="Y37" s="243" t="s">
        <v>62</v>
      </c>
      <c r="Z37" s="244" t="s">
        <v>905</v>
      </c>
      <c r="AA37" s="244"/>
      <c r="AB37" s="237">
        <v>45975</v>
      </c>
      <c r="AC37" s="237">
        <v>45989</v>
      </c>
      <c r="AD37" s="143">
        <v>46003</v>
      </c>
      <c r="AE37" s="176"/>
      <c r="AF37" s="176"/>
      <c r="AG37" s="176"/>
      <c r="AH37" s="176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</row>
    <row r="38" spans="1:44" x14ac:dyDescent="0.2">
      <c r="A38" s="69" t="s">
        <v>136</v>
      </c>
      <c r="B38" s="69" t="s">
        <v>137</v>
      </c>
      <c r="C38" s="209" t="s">
        <v>36</v>
      </c>
      <c r="D38" s="66" t="s">
        <v>690</v>
      </c>
      <c r="E38" s="237">
        <v>45975</v>
      </c>
      <c r="F38" s="237">
        <v>45989</v>
      </c>
      <c r="G38" s="143">
        <v>46003</v>
      </c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88">
        <v>36</v>
      </c>
      <c r="W38" s="242" t="s">
        <v>894</v>
      </c>
      <c r="X38" s="242" t="s">
        <v>179</v>
      </c>
      <c r="Y38" s="243" t="s">
        <v>66</v>
      </c>
      <c r="Z38" s="244" t="s">
        <v>895</v>
      </c>
      <c r="AA38" s="244"/>
      <c r="AB38" s="237">
        <v>45975</v>
      </c>
      <c r="AC38" s="237">
        <v>45989</v>
      </c>
      <c r="AD38" s="143">
        <v>46003</v>
      </c>
      <c r="AE38" s="177"/>
      <c r="AF38" s="177"/>
      <c r="AG38" s="177"/>
      <c r="AH38" s="177"/>
      <c r="AI38" s="175"/>
      <c r="AJ38" s="177"/>
      <c r="AK38" s="239"/>
      <c r="AL38" s="239"/>
      <c r="AM38" s="175"/>
      <c r="AN38" s="175"/>
      <c r="AO38" s="175"/>
      <c r="AP38" s="175"/>
      <c r="AQ38" s="175"/>
      <c r="AR38" s="175"/>
    </row>
    <row r="39" spans="1:44" x14ac:dyDescent="0.2">
      <c r="A39" s="29" t="s">
        <v>1029</v>
      </c>
      <c r="B39" s="29" t="s">
        <v>26</v>
      </c>
      <c r="C39" s="28" t="s">
        <v>35</v>
      </c>
      <c r="D39" s="30" t="s">
        <v>1030</v>
      </c>
      <c r="E39" s="174"/>
      <c r="F39" s="174"/>
      <c r="G39" s="174"/>
      <c r="H39" s="174"/>
      <c r="I39" s="174"/>
      <c r="J39" s="174"/>
      <c r="K39" s="174"/>
      <c r="L39" s="174"/>
      <c r="M39" s="133">
        <v>45982</v>
      </c>
      <c r="N39" s="174"/>
      <c r="O39" s="174"/>
      <c r="P39" s="174"/>
      <c r="Q39" s="133">
        <v>45996</v>
      </c>
      <c r="R39" s="174"/>
      <c r="S39" s="174"/>
      <c r="T39" s="174"/>
      <c r="U39" s="174"/>
      <c r="V39" s="88">
        <v>37</v>
      </c>
      <c r="W39" s="242" t="s">
        <v>889</v>
      </c>
      <c r="X39" s="242" t="s">
        <v>186</v>
      </c>
      <c r="Y39" s="243" t="s">
        <v>39</v>
      </c>
      <c r="Z39" s="244" t="s">
        <v>890</v>
      </c>
      <c r="AA39" s="244"/>
      <c r="AB39" s="237">
        <v>45975</v>
      </c>
      <c r="AC39" s="237">
        <v>45989</v>
      </c>
      <c r="AD39" s="143">
        <v>46003</v>
      </c>
      <c r="AE39" s="238"/>
      <c r="AF39" s="238"/>
      <c r="AG39" s="176"/>
      <c r="AH39" s="175"/>
      <c r="AI39" s="175"/>
      <c r="AJ39" s="175"/>
      <c r="AK39" s="239"/>
      <c r="AL39" s="239"/>
      <c r="AM39" s="239"/>
      <c r="AN39" s="175"/>
      <c r="AO39" s="175"/>
      <c r="AP39" s="175"/>
      <c r="AQ39" s="175"/>
      <c r="AR39" s="175"/>
    </row>
    <row r="40" spans="1:44" x14ac:dyDescent="0.2">
      <c r="A40" s="69" t="s">
        <v>243</v>
      </c>
      <c r="B40" s="69" t="s">
        <v>244</v>
      </c>
      <c r="C40" s="209" t="s">
        <v>44</v>
      </c>
      <c r="D40" s="66" t="s">
        <v>856</v>
      </c>
      <c r="E40" s="245"/>
      <c r="F40" s="237">
        <v>45989</v>
      </c>
      <c r="G40" s="246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88">
        <v>38</v>
      </c>
      <c r="W40" s="242" t="s">
        <v>955</v>
      </c>
      <c r="X40" s="242" t="s">
        <v>956</v>
      </c>
      <c r="Y40" s="243" t="s">
        <v>39</v>
      </c>
      <c r="Z40" s="244" t="s">
        <v>957</v>
      </c>
      <c r="AA40" s="244"/>
      <c r="AB40" s="177"/>
      <c r="AC40" s="237">
        <v>45989</v>
      </c>
      <c r="AD40" s="177"/>
      <c r="AE40" s="178"/>
      <c r="AF40" s="176"/>
      <c r="AG40" s="176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</row>
    <row r="41" spans="1:44" x14ac:dyDescent="0.2">
      <c r="A41" s="69" t="s">
        <v>275</v>
      </c>
      <c r="B41" s="69" t="s">
        <v>276</v>
      </c>
      <c r="C41" s="209" t="s">
        <v>192</v>
      </c>
      <c r="D41" s="66" t="s">
        <v>542</v>
      </c>
      <c r="E41" s="237">
        <v>45968</v>
      </c>
      <c r="F41" s="237">
        <v>45982</v>
      </c>
      <c r="G41" s="199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88">
        <v>39</v>
      </c>
      <c r="W41" s="213" t="s">
        <v>67</v>
      </c>
      <c r="X41" s="213" t="s">
        <v>47</v>
      </c>
      <c r="Y41" s="209" t="s">
        <v>62</v>
      </c>
      <c r="Z41" s="66" t="s">
        <v>465</v>
      </c>
      <c r="AA41" s="66"/>
      <c r="AB41" s="237">
        <v>45968</v>
      </c>
      <c r="AC41" s="237">
        <v>45982</v>
      </c>
      <c r="AD41" s="143">
        <v>46003</v>
      </c>
      <c r="AE41" s="176"/>
      <c r="AF41" s="175"/>
      <c r="AG41" s="176"/>
      <c r="AH41" s="175"/>
      <c r="AI41" s="133">
        <v>45610</v>
      </c>
      <c r="AJ41" s="133">
        <v>45982</v>
      </c>
      <c r="AK41" s="175"/>
      <c r="AL41" s="175"/>
      <c r="AM41" s="175"/>
      <c r="AN41" s="133">
        <v>45996</v>
      </c>
      <c r="AO41" s="175"/>
      <c r="AP41" s="175"/>
      <c r="AQ41" s="175"/>
      <c r="AR41" s="175"/>
    </row>
    <row r="42" spans="1:44" x14ac:dyDescent="0.2">
      <c r="A42" s="69" t="s">
        <v>148</v>
      </c>
      <c r="B42" s="69" t="s">
        <v>104</v>
      </c>
      <c r="C42" s="209" t="s">
        <v>37</v>
      </c>
      <c r="D42" s="66" t="s">
        <v>558</v>
      </c>
      <c r="E42" s="237">
        <v>45968</v>
      </c>
      <c r="F42" s="237">
        <v>45982</v>
      </c>
      <c r="G42" s="199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88">
        <v>40</v>
      </c>
      <c r="W42" s="242" t="s">
        <v>958</v>
      </c>
      <c r="X42" s="242" t="s">
        <v>96</v>
      </c>
      <c r="Y42" s="243" t="s">
        <v>39</v>
      </c>
      <c r="Z42" s="244" t="s">
        <v>959</v>
      </c>
      <c r="AA42" s="244"/>
      <c r="AB42" s="237">
        <v>45975</v>
      </c>
      <c r="AC42" s="177"/>
      <c r="AD42" s="177"/>
      <c r="AE42" s="177"/>
      <c r="AF42" s="177"/>
      <c r="AG42" s="177"/>
      <c r="AH42" s="177"/>
      <c r="AI42" s="177"/>
      <c r="AJ42" s="177"/>
      <c r="AK42" s="239"/>
      <c r="AL42" s="175"/>
      <c r="AM42" s="175"/>
      <c r="AN42" s="175"/>
      <c r="AO42" s="175"/>
      <c r="AP42" s="175"/>
      <c r="AQ42" s="175"/>
      <c r="AR42" s="175"/>
    </row>
    <row r="43" spans="1:44" x14ac:dyDescent="0.2">
      <c r="A43" s="69" t="s">
        <v>793</v>
      </c>
      <c r="B43" s="69" t="s">
        <v>629</v>
      </c>
      <c r="C43" s="209" t="s">
        <v>44</v>
      </c>
      <c r="D43" s="66" t="s">
        <v>794</v>
      </c>
      <c r="E43" s="237">
        <v>45975</v>
      </c>
      <c r="F43" s="237">
        <v>45989</v>
      </c>
      <c r="G43" s="246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88">
        <v>41</v>
      </c>
      <c r="W43" s="242" t="s">
        <v>222</v>
      </c>
      <c r="X43" s="242" t="s">
        <v>213</v>
      </c>
      <c r="Y43" s="243" t="s">
        <v>214</v>
      </c>
      <c r="Z43" s="244" t="s">
        <v>944</v>
      </c>
      <c r="AA43" s="244"/>
      <c r="AB43" s="177"/>
      <c r="AC43" s="237">
        <v>45989</v>
      </c>
      <c r="AD43" s="177"/>
      <c r="AE43" s="175"/>
      <c r="AF43" s="176"/>
      <c r="AG43" s="176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</row>
    <row r="44" spans="1:44" x14ac:dyDescent="0.2">
      <c r="A44" s="69" t="s">
        <v>301</v>
      </c>
      <c r="B44" s="69" t="s">
        <v>302</v>
      </c>
      <c r="C44" s="209" t="s">
        <v>62</v>
      </c>
      <c r="D44" s="66" t="s">
        <v>676</v>
      </c>
      <c r="E44" s="237">
        <v>45975</v>
      </c>
      <c r="F44" s="237">
        <v>45989</v>
      </c>
      <c r="G44" s="143">
        <v>46003</v>
      </c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88">
        <v>42</v>
      </c>
      <c r="W44" s="213" t="s">
        <v>144</v>
      </c>
      <c r="X44" s="213" t="s">
        <v>145</v>
      </c>
      <c r="Y44" s="209" t="s">
        <v>62</v>
      </c>
      <c r="Z44" s="66" t="s">
        <v>468</v>
      </c>
      <c r="AA44" s="66"/>
      <c r="AB44" s="237">
        <v>45968</v>
      </c>
      <c r="AC44" s="237">
        <v>45982</v>
      </c>
      <c r="AD44" s="143">
        <v>46003</v>
      </c>
      <c r="AE44" s="176"/>
      <c r="AF44" s="175"/>
      <c r="AG44" s="175"/>
      <c r="AH44" s="175"/>
      <c r="AI44" s="176"/>
      <c r="AJ44" s="175"/>
      <c r="AK44" s="175"/>
      <c r="AL44" s="175"/>
      <c r="AM44" s="175"/>
      <c r="AN44" s="175"/>
      <c r="AO44" s="175"/>
      <c r="AP44" s="175"/>
      <c r="AQ44" s="175"/>
      <c r="AR44" s="175"/>
    </row>
    <row r="45" spans="1:44" x14ac:dyDescent="0.2">
      <c r="A45" s="69" t="s">
        <v>847</v>
      </c>
      <c r="B45" s="69" t="s">
        <v>848</v>
      </c>
      <c r="C45" s="209" t="s">
        <v>44</v>
      </c>
      <c r="D45" s="66" t="s">
        <v>849</v>
      </c>
      <c r="E45" s="237">
        <v>45975</v>
      </c>
      <c r="F45" s="245"/>
      <c r="G45" s="246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88">
        <v>43</v>
      </c>
      <c r="W45" s="242" t="s">
        <v>924</v>
      </c>
      <c r="X45" s="242" t="s">
        <v>925</v>
      </c>
      <c r="Y45" s="243" t="s">
        <v>62</v>
      </c>
      <c r="Z45" s="244" t="s">
        <v>926</v>
      </c>
      <c r="AA45" s="244"/>
      <c r="AB45" s="237">
        <v>45975</v>
      </c>
      <c r="AC45" s="237">
        <v>45989</v>
      </c>
      <c r="AD45" s="177"/>
      <c r="AE45" s="175"/>
      <c r="AF45" s="176"/>
      <c r="AG45" s="176"/>
      <c r="AH45" s="175"/>
      <c r="AI45" s="175"/>
      <c r="AJ45" s="175"/>
      <c r="AK45" s="175"/>
      <c r="AL45" s="175"/>
      <c r="AM45" s="239"/>
      <c r="AN45" s="175"/>
      <c r="AO45" s="175"/>
      <c r="AP45" s="175"/>
      <c r="AQ45" s="175"/>
      <c r="AR45" s="175"/>
    </row>
    <row r="46" spans="1:44" x14ac:dyDescent="0.2">
      <c r="A46" s="69" t="s">
        <v>822</v>
      </c>
      <c r="B46" s="69" t="s">
        <v>784</v>
      </c>
      <c r="C46" s="209" t="s">
        <v>85</v>
      </c>
      <c r="D46" s="66" t="s">
        <v>823</v>
      </c>
      <c r="E46" s="245"/>
      <c r="F46" s="237">
        <v>45989</v>
      </c>
      <c r="G46" s="246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88">
        <v>44</v>
      </c>
      <c r="W46" s="242" t="s">
        <v>967</v>
      </c>
      <c r="X46" s="242" t="s">
        <v>968</v>
      </c>
      <c r="Y46" s="243" t="s">
        <v>48</v>
      </c>
      <c r="Z46" s="244" t="s">
        <v>969</v>
      </c>
      <c r="AA46" s="244"/>
      <c r="AB46" s="237">
        <v>45975</v>
      </c>
      <c r="AC46" s="177"/>
      <c r="AD46" s="177"/>
      <c r="AE46" s="176"/>
      <c r="AF46" s="238"/>
      <c r="AG46" s="176"/>
      <c r="AH46" s="175"/>
      <c r="AI46" s="175"/>
      <c r="AJ46" s="175"/>
      <c r="AK46" s="239"/>
      <c r="AL46" s="175"/>
      <c r="AM46" s="239"/>
      <c r="AN46" s="175"/>
      <c r="AO46" s="175"/>
      <c r="AP46" s="175"/>
      <c r="AQ46" s="175"/>
      <c r="AR46" s="175"/>
    </row>
    <row r="47" spans="1:44" x14ac:dyDescent="0.2">
      <c r="A47" s="69" t="s">
        <v>496</v>
      </c>
      <c r="B47" s="69" t="s">
        <v>20</v>
      </c>
      <c r="C47" s="209" t="s">
        <v>76</v>
      </c>
      <c r="D47" s="66" t="s">
        <v>497</v>
      </c>
      <c r="E47" s="237">
        <v>45968</v>
      </c>
      <c r="F47" s="237">
        <v>45982</v>
      </c>
      <c r="G47" s="143">
        <v>46003</v>
      </c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88">
        <v>45</v>
      </c>
      <c r="W47" s="213" t="s">
        <v>117</v>
      </c>
      <c r="X47" s="213" t="s">
        <v>146</v>
      </c>
      <c r="Y47" s="209" t="s">
        <v>35</v>
      </c>
      <c r="Z47" s="66" t="s">
        <v>608</v>
      </c>
      <c r="AA47" s="66"/>
      <c r="AB47" s="237">
        <v>45968</v>
      </c>
      <c r="AC47" s="237">
        <v>45982</v>
      </c>
      <c r="AD47" s="143">
        <v>46003</v>
      </c>
      <c r="AE47" s="176"/>
      <c r="AF47" s="176"/>
      <c r="AG47" s="176"/>
      <c r="AH47" s="176"/>
      <c r="AI47" s="175"/>
      <c r="AJ47" s="179"/>
      <c r="AK47" s="175"/>
      <c r="AL47" s="175"/>
      <c r="AM47" s="175"/>
      <c r="AN47" s="175"/>
      <c r="AO47" s="175"/>
      <c r="AP47" s="175"/>
      <c r="AQ47" s="175"/>
      <c r="AR47" s="175"/>
    </row>
    <row r="48" spans="1:44" x14ac:dyDescent="0.2">
      <c r="A48" s="69" t="s">
        <v>259</v>
      </c>
      <c r="B48" s="69" t="s">
        <v>260</v>
      </c>
      <c r="C48" s="209" t="s">
        <v>35</v>
      </c>
      <c r="D48" s="66" t="s">
        <v>670</v>
      </c>
      <c r="E48" s="237">
        <v>45975</v>
      </c>
      <c r="F48" s="237">
        <v>45989</v>
      </c>
      <c r="G48" s="143">
        <v>46003</v>
      </c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88">
        <v>46</v>
      </c>
      <c r="W48" s="242" t="s">
        <v>942</v>
      </c>
      <c r="X48" s="242" t="s">
        <v>191</v>
      </c>
      <c r="Y48" s="243" t="s">
        <v>36</v>
      </c>
      <c r="Z48" s="244" t="s">
        <v>943</v>
      </c>
      <c r="AA48" s="244"/>
      <c r="AB48" s="237">
        <v>45975</v>
      </c>
      <c r="AC48" s="177"/>
      <c r="AD48" s="177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240"/>
      <c r="AP48" s="175"/>
      <c r="AQ48" s="175"/>
      <c r="AR48" s="175"/>
    </row>
    <row r="49" spans="1:44" x14ac:dyDescent="0.2">
      <c r="A49" s="69" t="s">
        <v>734</v>
      </c>
      <c r="B49" s="69" t="s">
        <v>735</v>
      </c>
      <c r="C49" s="209" t="s">
        <v>76</v>
      </c>
      <c r="D49" s="66" t="s">
        <v>736</v>
      </c>
      <c r="E49" s="237">
        <v>45975</v>
      </c>
      <c r="F49" s="237">
        <v>45989</v>
      </c>
      <c r="G49" s="246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88">
        <v>47</v>
      </c>
      <c r="W49" s="242" t="s">
        <v>920</v>
      </c>
      <c r="X49" s="242" t="s">
        <v>185</v>
      </c>
      <c r="Y49" s="243" t="s">
        <v>44</v>
      </c>
      <c r="Z49" s="244" t="s">
        <v>921</v>
      </c>
      <c r="AA49" s="244"/>
      <c r="AB49" s="237">
        <v>45975</v>
      </c>
      <c r="AC49" s="237">
        <v>45989</v>
      </c>
      <c r="AD49" s="177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</row>
    <row r="50" spans="1:44" x14ac:dyDescent="0.2">
      <c r="A50" s="69" t="s">
        <v>245</v>
      </c>
      <c r="B50" s="69" t="s">
        <v>246</v>
      </c>
      <c r="C50" s="209" t="s">
        <v>44</v>
      </c>
      <c r="D50" s="66" t="s">
        <v>853</v>
      </c>
      <c r="E50" s="245"/>
      <c r="F50" s="237">
        <v>45989</v>
      </c>
      <c r="G50" s="246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88">
        <v>48</v>
      </c>
      <c r="W50" s="213" t="s">
        <v>476</v>
      </c>
      <c r="X50" s="213" t="s">
        <v>477</v>
      </c>
      <c r="Y50" s="209" t="s">
        <v>36</v>
      </c>
      <c r="Z50" s="66" t="s">
        <v>478</v>
      </c>
      <c r="AA50" s="66"/>
      <c r="AB50" s="237">
        <v>45968</v>
      </c>
      <c r="AC50" s="237">
        <v>45982</v>
      </c>
      <c r="AD50" s="197"/>
      <c r="AE50" s="176"/>
      <c r="AF50" s="238"/>
      <c r="AG50" s="238"/>
      <c r="AH50" s="175"/>
      <c r="AI50" s="175"/>
      <c r="AJ50" s="175"/>
      <c r="AK50" s="175"/>
      <c r="AL50" s="175"/>
      <c r="AM50" s="239"/>
      <c r="AN50" s="175"/>
      <c r="AO50" s="175"/>
      <c r="AP50" s="175"/>
      <c r="AQ50" s="175"/>
      <c r="AR50" s="175"/>
    </row>
    <row r="51" spans="1:44" x14ac:dyDescent="0.2">
      <c r="A51" s="69" t="s">
        <v>781</v>
      </c>
      <c r="B51" s="69" t="s">
        <v>246</v>
      </c>
      <c r="C51" s="209" t="s">
        <v>76</v>
      </c>
      <c r="D51" s="66" t="s">
        <v>782</v>
      </c>
      <c r="E51" s="237">
        <v>45975</v>
      </c>
      <c r="F51" s="237">
        <v>45989</v>
      </c>
      <c r="G51" s="246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88">
        <v>49</v>
      </c>
      <c r="W51" s="242" t="s">
        <v>945</v>
      </c>
      <c r="X51" s="242" t="s">
        <v>946</v>
      </c>
      <c r="Y51" s="243" t="s">
        <v>192</v>
      </c>
      <c r="Z51" s="244" t="s">
        <v>947</v>
      </c>
      <c r="AA51" s="244"/>
      <c r="AB51" s="237">
        <v>45975</v>
      </c>
      <c r="AC51" s="177"/>
      <c r="AD51" s="177"/>
      <c r="AE51" s="176"/>
      <c r="AF51" s="238"/>
      <c r="AG51" s="176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240"/>
    </row>
    <row r="52" spans="1:44" x14ac:dyDescent="0.2">
      <c r="A52" s="69" t="s">
        <v>757</v>
      </c>
      <c r="B52" s="69" t="s">
        <v>758</v>
      </c>
      <c r="C52" s="209" t="s">
        <v>44</v>
      </c>
      <c r="D52" s="66" t="s">
        <v>759</v>
      </c>
      <c r="E52" s="237">
        <v>45975</v>
      </c>
      <c r="F52" s="237">
        <v>45989</v>
      </c>
      <c r="G52" s="246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88">
        <v>50</v>
      </c>
      <c r="W52" s="242" t="s">
        <v>950</v>
      </c>
      <c r="X52" s="242" t="s">
        <v>951</v>
      </c>
      <c r="Y52" s="243" t="s">
        <v>76</v>
      </c>
      <c r="Z52" s="244" t="s">
        <v>952</v>
      </c>
      <c r="AA52" s="244"/>
      <c r="AB52" s="177"/>
      <c r="AC52" s="237">
        <v>45989</v>
      </c>
      <c r="AD52" s="177"/>
      <c r="AE52" s="177"/>
      <c r="AF52" s="177"/>
      <c r="AG52" s="177"/>
      <c r="AH52" s="177"/>
      <c r="AI52" s="177"/>
      <c r="AJ52" s="177"/>
      <c r="AK52" s="239"/>
      <c r="AL52" s="175"/>
      <c r="AM52" s="175"/>
      <c r="AN52" s="175"/>
      <c r="AO52" s="175"/>
      <c r="AP52" s="175"/>
      <c r="AQ52" s="175"/>
      <c r="AR52" s="175"/>
    </row>
    <row r="53" spans="1:44" x14ac:dyDescent="0.2">
      <c r="A53" s="69" t="s">
        <v>683</v>
      </c>
      <c r="B53" s="69" t="s">
        <v>684</v>
      </c>
      <c r="C53" s="209" t="s">
        <v>35</v>
      </c>
      <c r="D53" s="66" t="s">
        <v>685</v>
      </c>
      <c r="E53" s="237">
        <v>45975</v>
      </c>
      <c r="F53" s="237">
        <v>45989</v>
      </c>
      <c r="G53" s="143">
        <v>46003</v>
      </c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88">
        <v>51</v>
      </c>
      <c r="W53" s="242" t="s">
        <v>548</v>
      </c>
      <c r="X53" s="242" t="s">
        <v>474</v>
      </c>
      <c r="Y53" s="243" t="s">
        <v>76</v>
      </c>
      <c r="Z53" s="244" t="s">
        <v>876</v>
      </c>
      <c r="AA53" s="244"/>
      <c r="AB53" s="237">
        <v>45975</v>
      </c>
      <c r="AC53" s="237">
        <v>45989</v>
      </c>
      <c r="AD53" s="143">
        <v>46003</v>
      </c>
      <c r="AE53" s="175"/>
      <c r="AF53" s="176"/>
      <c r="AG53" s="176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</row>
    <row r="54" spans="1:44" x14ac:dyDescent="0.2">
      <c r="A54" s="69" t="s">
        <v>850</v>
      </c>
      <c r="B54" s="69" t="s">
        <v>851</v>
      </c>
      <c r="C54" s="209" t="s">
        <v>44</v>
      </c>
      <c r="D54" s="66" t="s">
        <v>852</v>
      </c>
      <c r="E54" s="245"/>
      <c r="F54" s="237">
        <v>45989</v>
      </c>
      <c r="G54" s="246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88">
        <v>52</v>
      </c>
      <c r="W54" s="242" t="s">
        <v>342</v>
      </c>
      <c r="X54" s="242" t="s">
        <v>343</v>
      </c>
      <c r="Y54" s="243" t="s">
        <v>35</v>
      </c>
      <c r="Z54" s="244" t="s">
        <v>869</v>
      </c>
      <c r="AA54" s="244"/>
      <c r="AB54" s="237">
        <v>45975</v>
      </c>
      <c r="AC54" s="237">
        <v>45989</v>
      </c>
      <c r="AD54" s="143">
        <v>46003</v>
      </c>
      <c r="AE54" s="176"/>
      <c r="AF54" s="176"/>
      <c r="AG54" s="176"/>
      <c r="AH54" s="175"/>
      <c r="AI54" s="175"/>
      <c r="AJ54" s="175"/>
      <c r="AK54" s="175"/>
      <c r="AL54" s="175"/>
      <c r="AM54" s="175"/>
      <c r="AN54" s="175"/>
      <c r="AO54" s="240"/>
      <c r="AP54" s="175"/>
      <c r="AQ54" s="175"/>
      <c r="AR54" s="175"/>
    </row>
    <row r="55" spans="1:44" x14ac:dyDescent="0.2">
      <c r="A55" s="69" t="s">
        <v>78</v>
      </c>
      <c r="B55" s="69" t="s">
        <v>79</v>
      </c>
      <c r="C55" s="209" t="s">
        <v>36</v>
      </c>
      <c r="D55" s="66" t="s">
        <v>705</v>
      </c>
      <c r="E55" s="245"/>
      <c r="F55" s="237">
        <v>45989</v>
      </c>
      <c r="G55" s="195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88">
        <v>53</v>
      </c>
      <c r="W55" s="242" t="s">
        <v>323</v>
      </c>
      <c r="X55" s="242" t="s">
        <v>213</v>
      </c>
      <c r="Y55" s="243" t="s">
        <v>214</v>
      </c>
      <c r="Z55" s="244" t="s">
        <v>877</v>
      </c>
      <c r="AA55" s="244"/>
      <c r="AB55" s="237">
        <v>45975</v>
      </c>
      <c r="AC55" s="237">
        <v>45989</v>
      </c>
      <c r="AD55" s="143">
        <v>46003</v>
      </c>
      <c r="AE55" s="238"/>
      <c r="AF55" s="176"/>
      <c r="AG55" s="176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</row>
    <row r="56" spans="1:44" x14ac:dyDescent="0.2">
      <c r="A56" s="69" t="s">
        <v>303</v>
      </c>
      <c r="B56" s="69" t="s">
        <v>241</v>
      </c>
      <c r="C56" s="209" t="s">
        <v>62</v>
      </c>
      <c r="D56" s="66" t="s">
        <v>764</v>
      </c>
      <c r="E56" s="237">
        <v>45975</v>
      </c>
      <c r="F56" s="237">
        <v>45989</v>
      </c>
      <c r="G56" s="246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88">
        <v>54</v>
      </c>
      <c r="W56" s="213" t="s">
        <v>207</v>
      </c>
      <c r="X56" s="213" t="s">
        <v>206</v>
      </c>
      <c r="Y56" s="209" t="s">
        <v>44</v>
      </c>
      <c r="Z56" s="66" t="s">
        <v>620</v>
      </c>
      <c r="AA56" s="66"/>
      <c r="AB56" s="237">
        <v>45968</v>
      </c>
      <c r="AC56" s="237">
        <v>45982</v>
      </c>
      <c r="AD56" s="197"/>
      <c r="AE56" s="176"/>
      <c r="AF56" s="176"/>
      <c r="AG56" s="176"/>
      <c r="AH56" s="176"/>
      <c r="AI56" s="175"/>
      <c r="AJ56" s="176"/>
      <c r="AK56" s="175"/>
      <c r="AL56" s="175"/>
      <c r="AM56" s="175"/>
      <c r="AN56" s="175"/>
      <c r="AO56" s="175"/>
      <c r="AP56" s="175"/>
      <c r="AQ56" s="175"/>
      <c r="AR56" s="175"/>
    </row>
    <row r="57" spans="1:44" x14ac:dyDescent="0.2">
      <c r="A57" s="69" t="s">
        <v>280</v>
      </c>
      <c r="B57" s="69" t="s">
        <v>281</v>
      </c>
      <c r="C57" s="209" t="s">
        <v>76</v>
      </c>
      <c r="D57" s="66" t="s">
        <v>721</v>
      </c>
      <c r="E57" s="237">
        <v>45975</v>
      </c>
      <c r="F57" s="237">
        <v>45989</v>
      </c>
      <c r="G57" s="246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88">
        <v>55</v>
      </c>
      <c r="W57" s="242" t="s">
        <v>936</v>
      </c>
      <c r="X57" s="242" t="s">
        <v>937</v>
      </c>
      <c r="Y57" s="243" t="s">
        <v>36</v>
      </c>
      <c r="Z57" s="244" t="s">
        <v>938</v>
      </c>
      <c r="AA57" s="244"/>
      <c r="AB57" s="237">
        <v>45975</v>
      </c>
      <c r="AC57" s="237">
        <v>45989</v>
      </c>
      <c r="AD57" s="177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</row>
    <row r="58" spans="1:44" x14ac:dyDescent="0.2">
      <c r="A58" s="211" t="s">
        <v>345</v>
      </c>
      <c r="B58" s="211" t="s">
        <v>327</v>
      </c>
      <c r="C58" s="243" t="s">
        <v>35</v>
      </c>
      <c r="D58" s="244" t="s">
        <v>672</v>
      </c>
      <c r="E58" s="237">
        <v>45975</v>
      </c>
      <c r="F58" s="245"/>
      <c r="G58" s="143">
        <v>46003</v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88">
        <v>56</v>
      </c>
      <c r="W58" s="213" t="s">
        <v>374</v>
      </c>
      <c r="X58" s="213" t="s">
        <v>375</v>
      </c>
      <c r="Y58" s="209" t="s">
        <v>44</v>
      </c>
      <c r="Z58" s="66" t="s">
        <v>621</v>
      </c>
      <c r="AA58" s="66"/>
      <c r="AB58" s="237">
        <v>45968</v>
      </c>
      <c r="AC58" s="237">
        <v>45982</v>
      </c>
      <c r="AD58" s="192"/>
      <c r="AE58" s="176"/>
      <c r="AF58" s="176"/>
      <c r="AG58" s="176"/>
      <c r="AH58" s="176"/>
      <c r="AI58" s="179"/>
      <c r="AJ58" s="179"/>
      <c r="AK58" s="175"/>
      <c r="AL58" s="175"/>
      <c r="AM58" s="175"/>
      <c r="AN58" s="175"/>
      <c r="AO58" s="175"/>
      <c r="AP58" s="175"/>
      <c r="AQ58" s="175"/>
      <c r="AR58" s="175"/>
    </row>
    <row r="59" spans="1:44" x14ac:dyDescent="0.2">
      <c r="A59" s="69" t="s">
        <v>247</v>
      </c>
      <c r="B59" s="69" t="s">
        <v>248</v>
      </c>
      <c r="C59" s="209" t="s">
        <v>39</v>
      </c>
      <c r="D59" s="66" t="s">
        <v>502</v>
      </c>
      <c r="E59" s="237">
        <v>45968</v>
      </c>
      <c r="F59" s="237">
        <v>45982</v>
      </c>
      <c r="G59" s="143">
        <v>46003</v>
      </c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88">
        <v>57</v>
      </c>
      <c r="W59" s="213" t="s">
        <v>483</v>
      </c>
      <c r="X59" s="213" t="s">
        <v>484</v>
      </c>
      <c r="Y59" s="209" t="s">
        <v>62</v>
      </c>
      <c r="Z59" s="66" t="s">
        <v>485</v>
      </c>
      <c r="AA59" s="66"/>
      <c r="AB59" s="189"/>
      <c r="AC59" s="237">
        <v>45982</v>
      </c>
      <c r="AD59" s="191"/>
      <c r="AE59" s="238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</row>
    <row r="60" spans="1:44" x14ac:dyDescent="0.2">
      <c r="A60" s="69" t="s">
        <v>776</v>
      </c>
      <c r="B60" s="69" t="s">
        <v>123</v>
      </c>
      <c r="C60" s="209" t="s">
        <v>36</v>
      </c>
      <c r="D60" s="66" t="s">
        <v>777</v>
      </c>
      <c r="E60" s="237">
        <v>45975</v>
      </c>
      <c r="F60" s="237">
        <v>45989</v>
      </c>
      <c r="G60" s="246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88">
        <v>58</v>
      </c>
      <c r="W60" s="242" t="s">
        <v>939</v>
      </c>
      <c r="X60" s="242" t="s">
        <v>940</v>
      </c>
      <c r="Y60" s="243" t="s">
        <v>44</v>
      </c>
      <c r="Z60" s="244" t="s">
        <v>941</v>
      </c>
      <c r="AA60" s="244"/>
      <c r="AB60" s="237">
        <v>45975</v>
      </c>
      <c r="AC60" s="237">
        <v>45989</v>
      </c>
      <c r="AD60" s="177"/>
      <c r="AE60" s="238"/>
      <c r="AF60" s="176"/>
      <c r="AG60" s="176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240"/>
    </row>
    <row r="61" spans="1:44" x14ac:dyDescent="0.2">
      <c r="A61" s="69" t="s">
        <v>304</v>
      </c>
      <c r="B61" s="69" t="s">
        <v>305</v>
      </c>
      <c r="C61" s="209" t="s">
        <v>62</v>
      </c>
      <c r="D61" s="66" t="s">
        <v>668</v>
      </c>
      <c r="E61" s="237">
        <v>45975</v>
      </c>
      <c r="F61" s="237">
        <v>45989</v>
      </c>
      <c r="G61" s="143">
        <v>46003</v>
      </c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88">
        <v>59</v>
      </c>
      <c r="W61" s="242" t="s">
        <v>931</v>
      </c>
      <c r="X61" s="242" t="s">
        <v>182</v>
      </c>
      <c r="Y61" s="243" t="s">
        <v>44</v>
      </c>
      <c r="Z61" s="244" t="s">
        <v>932</v>
      </c>
      <c r="AA61" s="244"/>
      <c r="AB61" s="237">
        <v>45975</v>
      </c>
      <c r="AC61" s="237">
        <v>45989</v>
      </c>
      <c r="AD61" s="177"/>
      <c r="AE61" s="176"/>
      <c r="AF61" s="238"/>
      <c r="AG61" s="176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</row>
    <row r="62" spans="1:44" x14ac:dyDescent="0.2">
      <c r="A62" s="69" t="s">
        <v>712</v>
      </c>
      <c r="B62" s="69" t="s">
        <v>228</v>
      </c>
      <c r="C62" s="209" t="s">
        <v>62</v>
      </c>
      <c r="D62" s="66" t="s">
        <v>713</v>
      </c>
      <c r="E62" s="237">
        <v>45975</v>
      </c>
      <c r="F62" s="237">
        <v>45989</v>
      </c>
      <c r="G62" s="246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88">
        <v>60</v>
      </c>
      <c r="W62" s="242" t="s">
        <v>933</v>
      </c>
      <c r="X62" s="242" t="s">
        <v>934</v>
      </c>
      <c r="Y62" s="243" t="s">
        <v>44</v>
      </c>
      <c r="Z62" s="244" t="s">
        <v>935</v>
      </c>
      <c r="AA62" s="244"/>
      <c r="AB62" s="237">
        <v>45975</v>
      </c>
      <c r="AC62" s="237">
        <v>45989</v>
      </c>
      <c r="AD62" s="177"/>
      <c r="AE62" s="177"/>
      <c r="AF62" s="177"/>
      <c r="AG62" s="177"/>
      <c r="AH62" s="177"/>
      <c r="AI62" s="177"/>
      <c r="AJ62" s="177"/>
      <c r="AK62" s="175"/>
      <c r="AL62" s="239"/>
      <c r="AM62" s="175"/>
      <c r="AN62" s="175"/>
      <c r="AO62" s="175"/>
      <c r="AP62" s="175"/>
      <c r="AQ62" s="175"/>
      <c r="AR62" s="175"/>
    </row>
    <row r="63" spans="1:44" x14ac:dyDescent="0.2">
      <c r="A63" s="69" t="s">
        <v>73</v>
      </c>
      <c r="B63" s="69" t="s">
        <v>74</v>
      </c>
      <c r="C63" s="209" t="s">
        <v>62</v>
      </c>
      <c r="D63" s="66" t="s">
        <v>535</v>
      </c>
      <c r="E63" s="237">
        <v>45968</v>
      </c>
      <c r="F63" s="237">
        <v>45982</v>
      </c>
      <c r="G63" s="199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88">
        <v>61</v>
      </c>
      <c r="W63" s="242" t="s">
        <v>970</v>
      </c>
      <c r="X63" s="242" t="s">
        <v>223</v>
      </c>
      <c r="Y63" s="243" t="s">
        <v>214</v>
      </c>
      <c r="Z63" s="244" t="s">
        <v>971</v>
      </c>
      <c r="AA63" s="244"/>
      <c r="AB63" s="237">
        <v>45975</v>
      </c>
      <c r="AC63" s="177"/>
      <c r="AD63" s="177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</row>
    <row r="64" spans="1:44" x14ac:dyDescent="0.2">
      <c r="A64" s="69" t="s">
        <v>73</v>
      </c>
      <c r="B64" s="69" t="s">
        <v>79</v>
      </c>
      <c r="C64" s="209" t="s">
        <v>66</v>
      </c>
      <c r="D64" s="66" t="s">
        <v>588</v>
      </c>
      <c r="E64" s="202"/>
      <c r="F64" s="237">
        <v>45982</v>
      </c>
      <c r="G64" s="199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88">
        <v>62</v>
      </c>
      <c r="W64" s="242" t="s">
        <v>316</v>
      </c>
      <c r="X64" s="242" t="s">
        <v>975</v>
      </c>
      <c r="Y64" s="243" t="s">
        <v>192</v>
      </c>
      <c r="Z64" s="244" t="s">
        <v>976</v>
      </c>
      <c r="AA64" s="244"/>
      <c r="AB64" s="237">
        <v>45975</v>
      </c>
      <c r="AC64" s="177"/>
      <c r="AD64" s="177"/>
      <c r="AE64" s="238"/>
      <c r="AF64" s="238"/>
      <c r="AG64" s="176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</row>
    <row r="65" spans="1:44" x14ac:dyDescent="0.2">
      <c r="A65" s="69" t="s">
        <v>287</v>
      </c>
      <c r="B65" s="69" t="s">
        <v>51</v>
      </c>
      <c r="C65" s="209" t="s">
        <v>66</v>
      </c>
      <c r="D65" s="66" t="s">
        <v>432</v>
      </c>
      <c r="E65" s="237">
        <v>45968</v>
      </c>
      <c r="F65" s="237">
        <v>45982</v>
      </c>
      <c r="G65" s="143">
        <v>46003</v>
      </c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88">
        <v>63</v>
      </c>
      <c r="W65" s="213" t="s">
        <v>603</v>
      </c>
      <c r="X65" s="213" t="s">
        <v>604</v>
      </c>
      <c r="Y65" s="209" t="s">
        <v>192</v>
      </c>
      <c r="Z65" s="66" t="s">
        <v>605</v>
      </c>
      <c r="AA65" s="66"/>
      <c r="AB65" s="237">
        <v>45968</v>
      </c>
      <c r="AC65" s="197"/>
      <c r="AD65" s="143">
        <v>46003</v>
      </c>
      <c r="AE65" s="177"/>
      <c r="AF65" s="177"/>
      <c r="AG65" s="177"/>
      <c r="AH65" s="177"/>
      <c r="AI65" s="175"/>
      <c r="AJ65" s="177"/>
      <c r="AK65" s="239"/>
      <c r="AL65" s="175"/>
      <c r="AM65" s="239"/>
      <c r="AN65" s="175"/>
      <c r="AO65" s="175"/>
      <c r="AP65" s="175"/>
      <c r="AQ65" s="175"/>
      <c r="AR65" s="175"/>
    </row>
    <row r="66" spans="1:44" x14ac:dyDescent="0.2">
      <c r="A66" s="69" t="s">
        <v>249</v>
      </c>
      <c r="B66" s="69" t="s">
        <v>250</v>
      </c>
      <c r="C66" s="209" t="s">
        <v>44</v>
      </c>
      <c r="D66" s="66" t="s">
        <v>547</v>
      </c>
      <c r="E66" s="237">
        <v>45968</v>
      </c>
      <c r="F66" s="237">
        <v>45982</v>
      </c>
      <c r="G66" s="199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88">
        <v>64</v>
      </c>
      <c r="W66" s="242" t="s">
        <v>291</v>
      </c>
      <c r="X66" s="242" t="s">
        <v>879</v>
      </c>
      <c r="Y66" s="243" t="s">
        <v>44</v>
      </c>
      <c r="Z66" s="244" t="s">
        <v>880</v>
      </c>
      <c r="AA66" s="244"/>
      <c r="AB66" s="237">
        <v>45975</v>
      </c>
      <c r="AC66" s="237">
        <v>45989</v>
      </c>
      <c r="AD66" s="143">
        <v>46003</v>
      </c>
      <c r="AE66" s="238"/>
      <c r="AF66" s="176"/>
      <c r="AG66" s="176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</row>
    <row r="67" spans="1:44" x14ac:dyDescent="0.2">
      <c r="A67" s="29" t="s">
        <v>996</v>
      </c>
      <c r="B67" s="29" t="s">
        <v>997</v>
      </c>
      <c r="C67" s="28" t="s">
        <v>39</v>
      </c>
      <c r="D67" s="30" t="s">
        <v>998</v>
      </c>
      <c r="E67" s="174"/>
      <c r="F67" s="174"/>
      <c r="G67" s="174"/>
      <c r="H67" s="174"/>
      <c r="I67" s="174"/>
      <c r="J67" s="174"/>
      <c r="K67" s="174"/>
      <c r="L67" s="133">
        <v>45610</v>
      </c>
      <c r="M67" s="133">
        <v>45982</v>
      </c>
      <c r="N67" s="174"/>
      <c r="O67" s="174"/>
      <c r="P67" s="174"/>
      <c r="Q67" s="133">
        <v>45996</v>
      </c>
      <c r="R67" s="174"/>
      <c r="S67" s="174"/>
      <c r="T67" s="174"/>
      <c r="U67" s="174"/>
      <c r="V67" s="88">
        <v>65</v>
      </c>
      <c r="W67" s="242" t="s">
        <v>356</v>
      </c>
      <c r="X67" s="242" t="s">
        <v>355</v>
      </c>
      <c r="Y67" s="243" t="s">
        <v>35</v>
      </c>
      <c r="Z67" s="244" t="s">
        <v>878</v>
      </c>
      <c r="AA67" s="244"/>
      <c r="AB67" s="237">
        <v>45975</v>
      </c>
      <c r="AC67" s="237">
        <v>45989</v>
      </c>
      <c r="AD67" s="143">
        <v>46003</v>
      </c>
      <c r="AE67" s="176"/>
      <c r="AF67" s="238"/>
      <c r="AG67" s="238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</row>
    <row r="68" spans="1:44" x14ac:dyDescent="0.2">
      <c r="A68" s="211" t="s">
        <v>854</v>
      </c>
      <c r="B68" s="211" t="s">
        <v>703</v>
      </c>
      <c r="C68" s="243" t="s">
        <v>35</v>
      </c>
      <c r="D68" s="244" t="s">
        <v>855</v>
      </c>
      <c r="E68" s="237">
        <v>45975</v>
      </c>
      <c r="F68" s="245"/>
      <c r="G68" s="246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88">
        <v>66</v>
      </c>
      <c r="W68" s="242" t="s">
        <v>212</v>
      </c>
      <c r="X68" s="242" t="s">
        <v>211</v>
      </c>
      <c r="Y68" s="243" t="s">
        <v>214</v>
      </c>
      <c r="Z68" s="244" t="s">
        <v>907</v>
      </c>
      <c r="AA68" s="244"/>
      <c r="AB68" s="237">
        <v>45975</v>
      </c>
      <c r="AC68" s="237">
        <v>45989</v>
      </c>
      <c r="AD68" s="143">
        <v>46003</v>
      </c>
      <c r="AE68" s="176"/>
      <c r="AF68" s="238"/>
      <c r="AG68" s="176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</row>
    <row r="69" spans="1:44" x14ac:dyDescent="0.2">
      <c r="A69" s="134" t="s">
        <v>861</v>
      </c>
      <c r="B69" s="134" t="s">
        <v>862</v>
      </c>
      <c r="C69" s="209" t="s">
        <v>44</v>
      </c>
      <c r="D69" s="67" t="s">
        <v>863</v>
      </c>
      <c r="E69" s="245"/>
      <c r="F69" s="237">
        <v>45989</v>
      </c>
      <c r="G69" s="246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88">
        <v>67</v>
      </c>
      <c r="W69" s="242" t="s">
        <v>203</v>
      </c>
      <c r="X69" s="242" t="s">
        <v>202</v>
      </c>
      <c r="Y69" s="243" t="s">
        <v>44</v>
      </c>
      <c r="Z69" s="244" t="s">
        <v>992</v>
      </c>
      <c r="AA69" s="244"/>
      <c r="AB69" s="237">
        <v>45975</v>
      </c>
      <c r="AC69" s="177"/>
      <c r="AD69" s="177"/>
      <c r="AE69" s="176"/>
      <c r="AF69" s="238"/>
      <c r="AG69" s="238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</row>
    <row r="70" spans="1:44" x14ac:dyDescent="0.2">
      <c r="A70" s="211" t="s">
        <v>149</v>
      </c>
      <c r="B70" s="211" t="s">
        <v>22</v>
      </c>
      <c r="C70" s="243" t="s">
        <v>77</v>
      </c>
      <c r="D70" s="244" t="s">
        <v>810</v>
      </c>
      <c r="E70" s="237">
        <v>45975</v>
      </c>
      <c r="F70" s="245"/>
      <c r="G70" s="246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88">
        <v>68</v>
      </c>
      <c r="W70" s="242" t="s">
        <v>874</v>
      </c>
      <c r="X70" s="242" t="s">
        <v>108</v>
      </c>
      <c r="Y70" s="243" t="s">
        <v>35</v>
      </c>
      <c r="Z70" s="244" t="s">
        <v>875</v>
      </c>
      <c r="AA70" s="244"/>
      <c r="AB70" s="237">
        <v>45975</v>
      </c>
      <c r="AC70" s="237">
        <v>45989</v>
      </c>
      <c r="AD70" s="143">
        <v>46003</v>
      </c>
      <c r="AE70" s="176"/>
      <c r="AF70" s="238"/>
      <c r="AG70" s="238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</row>
    <row r="71" spans="1:44" x14ac:dyDescent="0.2">
      <c r="A71" s="69" t="s">
        <v>234</v>
      </c>
      <c r="B71" s="69" t="s">
        <v>26</v>
      </c>
      <c r="C71" s="209" t="s">
        <v>36</v>
      </c>
      <c r="D71" s="66" t="s">
        <v>716</v>
      </c>
      <c r="E71" s="237">
        <v>45975</v>
      </c>
      <c r="F71" s="237">
        <v>45989</v>
      </c>
      <c r="G71" s="246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88">
        <v>69</v>
      </c>
      <c r="W71" s="31" t="s">
        <v>1036</v>
      </c>
      <c r="X71" s="31" t="s">
        <v>205</v>
      </c>
      <c r="Y71" s="28" t="s">
        <v>44</v>
      </c>
      <c r="Z71" s="30" t="s">
        <v>1037</v>
      </c>
      <c r="AB71" s="177"/>
      <c r="AC71" s="177"/>
      <c r="AD71" s="177"/>
      <c r="AE71" s="177"/>
      <c r="AF71" s="177"/>
      <c r="AG71" s="177"/>
      <c r="AH71" s="177"/>
      <c r="AI71" s="177"/>
      <c r="AJ71" s="133">
        <v>45982</v>
      </c>
      <c r="AK71" s="177"/>
      <c r="AL71" s="177"/>
      <c r="AM71" s="177"/>
      <c r="AN71" s="177"/>
      <c r="AO71" s="177"/>
      <c r="AP71" s="177"/>
      <c r="AQ71" s="177"/>
      <c r="AR71" s="177"/>
    </row>
    <row r="72" spans="1:44" x14ac:dyDescent="0.2">
      <c r="A72" s="69" t="s">
        <v>321</v>
      </c>
      <c r="B72" s="69" t="s">
        <v>65</v>
      </c>
      <c r="C72" s="209" t="s">
        <v>35</v>
      </c>
      <c r="D72" s="66" t="s">
        <v>751</v>
      </c>
      <c r="E72" s="237">
        <v>45975</v>
      </c>
      <c r="F72" s="237">
        <v>45989</v>
      </c>
      <c r="G72" s="246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88">
        <v>70</v>
      </c>
      <c r="W72" s="242" t="s">
        <v>913</v>
      </c>
      <c r="X72" s="242" t="s">
        <v>914</v>
      </c>
      <c r="Y72" s="243" t="s">
        <v>44</v>
      </c>
      <c r="Z72" s="244" t="s">
        <v>915</v>
      </c>
      <c r="AA72" s="244"/>
      <c r="AB72" s="237">
        <v>45975</v>
      </c>
      <c r="AC72" s="237">
        <v>45989</v>
      </c>
      <c r="AD72" s="143">
        <v>46003</v>
      </c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</row>
    <row r="73" spans="1:44" x14ac:dyDescent="0.2">
      <c r="A73" s="69" t="s">
        <v>261</v>
      </c>
      <c r="B73" s="69" t="s">
        <v>262</v>
      </c>
      <c r="C73" s="209" t="s">
        <v>35</v>
      </c>
      <c r="D73" s="66" t="s">
        <v>514</v>
      </c>
      <c r="E73" s="237">
        <v>45968</v>
      </c>
      <c r="F73" s="237">
        <v>45982</v>
      </c>
      <c r="G73" s="195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88">
        <v>71</v>
      </c>
      <c r="W73" s="242" t="s">
        <v>953</v>
      </c>
      <c r="X73" s="242" t="s">
        <v>322</v>
      </c>
      <c r="Y73" s="243" t="s">
        <v>454</v>
      </c>
      <c r="Z73" s="244" t="s">
        <v>954</v>
      </c>
      <c r="AA73" s="244"/>
      <c r="AB73" s="177"/>
      <c r="AC73" s="237">
        <v>45989</v>
      </c>
      <c r="AD73" s="177"/>
      <c r="AE73" s="176"/>
      <c r="AF73" s="238"/>
      <c r="AG73" s="176"/>
      <c r="AH73" s="176"/>
      <c r="AI73" s="175"/>
      <c r="AJ73" s="175"/>
      <c r="AK73" s="239"/>
      <c r="AL73" s="175"/>
      <c r="AM73" s="239"/>
      <c r="AN73" s="175"/>
      <c r="AO73" s="175"/>
      <c r="AP73" s="175"/>
      <c r="AQ73" s="175"/>
      <c r="AR73" s="175"/>
    </row>
    <row r="74" spans="1:44" x14ac:dyDescent="0.2">
      <c r="A74" s="69" t="s">
        <v>833</v>
      </c>
      <c r="B74" s="69" t="s">
        <v>295</v>
      </c>
      <c r="C74" s="209" t="s">
        <v>44</v>
      </c>
      <c r="D74" s="66" t="s">
        <v>834</v>
      </c>
      <c r="E74" s="245"/>
      <c r="F74" s="237">
        <v>45989</v>
      </c>
      <c r="G74" s="246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88">
        <v>72</v>
      </c>
      <c r="W74" s="242" t="s">
        <v>326</v>
      </c>
      <c r="X74" s="242" t="s">
        <v>175</v>
      </c>
      <c r="Y74" s="243" t="s">
        <v>44</v>
      </c>
      <c r="Z74" s="244" t="s">
        <v>927</v>
      </c>
      <c r="AA74" s="244"/>
      <c r="AB74" s="237">
        <v>45975</v>
      </c>
      <c r="AC74" s="237">
        <v>45989</v>
      </c>
      <c r="AD74" s="177"/>
      <c r="AE74" s="176"/>
      <c r="AF74" s="238"/>
      <c r="AG74" s="238"/>
      <c r="AH74" s="175"/>
      <c r="AI74" s="175"/>
      <c r="AJ74" s="175"/>
      <c r="AK74" s="239"/>
      <c r="AL74" s="175"/>
      <c r="AM74" s="239"/>
      <c r="AN74" s="175"/>
      <c r="AO74" s="175"/>
      <c r="AP74" s="175"/>
      <c r="AQ74" s="175"/>
      <c r="AR74" s="175"/>
    </row>
    <row r="75" spans="1:44" x14ac:dyDescent="0.2">
      <c r="A75" s="69" t="s">
        <v>102</v>
      </c>
      <c r="B75" s="69" t="s">
        <v>30</v>
      </c>
      <c r="C75" s="209" t="s">
        <v>135</v>
      </c>
      <c r="D75" s="66" t="s">
        <v>450</v>
      </c>
      <c r="E75" s="237">
        <v>45968</v>
      </c>
      <c r="F75" s="188"/>
      <c r="G75" s="182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88">
        <v>73</v>
      </c>
      <c r="W75" s="213" t="s">
        <v>473</v>
      </c>
      <c r="X75" s="213" t="s">
        <v>474</v>
      </c>
      <c r="Y75" s="209" t="s">
        <v>214</v>
      </c>
      <c r="Z75" s="66" t="s">
        <v>475</v>
      </c>
      <c r="AA75" s="66"/>
      <c r="AB75" s="237">
        <v>45968</v>
      </c>
      <c r="AC75" s="237">
        <v>45982</v>
      </c>
      <c r="AD75" s="197"/>
      <c r="AE75" s="175"/>
      <c r="AF75" s="175"/>
      <c r="AG75" s="175"/>
      <c r="AH75" s="175"/>
      <c r="AI75" s="176"/>
      <c r="AJ75" s="175"/>
      <c r="AK75" s="175"/>
      <c r="AL75" s="175"/>
      <c r="AM75" s="175"/>
      <c r="AN75" s="175"/>
      <c r="AO75" s="175"/>
      <c r="AP75" s="175"/>
      <c r="AQ75" s="175"/>
      <c r="AR75" s="175"/>
    </row>
    <row r="76" spans="1:44" x14ac:dyDescent="0.2">
      <c r="A76" s="69" t="s">
        <v>102</v>
      </c>
      <c r="B76" s="69" t="s">
        <v>49</v>
      </c>
      <c r="C76" s="209" t="s">
        <v>76</v>
      </c>
      <c r="D76" s="66" t="s">
        <v>662</v>
      </c>
      <c r="E76" s="237">
        <v>45975</v>
      </c>
      <c r="F76" s="237">
        <v>45989</v>
      </c>
      <c r="G76" s="143">
        <v>46003</v>
      </c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88">
        <v>74</v>
      </c>
      <c r="W76" s="242" t="s">
        <v>174</v>
      </c>
      <c r="X76" s="242" t="s">
        <v>173</v>
      </c>
      <c r="Y76" s="243" t="s">
        <v>62</v>
      </c>
      <c r="Z76" s="244" t="s">
        <v>911</v>
      </c>
      <c r="AA76" s="244"/>
      <c r="AB76" s="237">
        <v>45975</v>
      </c>
      <c r="AC76" s="237">
        <v>45989</v>
      </c>
      <c r="AD76" s="143">
        <v>46003</v>
      </c>
      <c r="AE76" s="176"/>
      <c r="AF76" s="176"/>
      <c r="AG76" s="176"/>
      <c r="AH76" s="175"/>
      <c r="AI76" s="175"/>
      <c r="AJ76" s="175"/>
      <c r="AK76" s="175"/>
      <c r="AL76" s="175"/>
      <c r="AM76" s="175"/>
      <c r="AN76" s="175"/>
      <c r="AO76" s="240"/>
      <c r="AP76" s="175"/>
      <c r="AQ76" s="175"/>
      <c r="AR76" s="175"/>
    </row>
    <row r="77" spans="1:44" x14ac:dyDescent="0.2">
      <c r="A77" s="69" t="s">
        <v>306</v>
      </c>
      <c r="B77" s="69" t="s">
        <v>307</v>
      </c>
      <c r="C77" s="209" t="s">
        <v>62</v>
      </c>
      <c r="D77" s="66" t="s">
        <v>525</v>
      </c>
      <c r="E77" s="237">
        <v>45968</v>
      </c>
      <c r="F77" s="237">
        <v>45982</v>
      </c>
      <c r="G77" s="199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88">
        <v>75</v>
      </c>
      <c r="W77" s="242" t="s">
        <v>97</v>
      </c>
      <c r="X77" s="242" t="s">
        <v>916</v>
      </c>
      <c r="Y77" s="243" t="s">
        <v>44</v>
      </c>
      <c r="Z77" s="244" t="s">
        <v>917</v>
      </c>
      <c r="AA77" s="244"/>
      <c r="AB77" s="237">
        <v>45975</v>
      </c>
      <c r="AC77" s="237">
        <v>45989</v>
      </c>
      <c r="AD77" s="177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</row>
    <row r="78" spans="1:44" x14ac:dyDescent="0.2">
      <c r="A78" s="29" t="s">
        <v>1007</v>
      </c>
      <c r="B78" s="29" t="s">
        <v>1008</v>
      </c>
      <c r="C78" s="28" t="s">
        <v>39</v>
      </c>
      <c r="D78" s="30" t="s">
        <v>1009</v>
      </c>
      <c r="E78" s="174"/>
      <c r="F78" s="174"/>
      <c r="G78" s="174"/>
      <c r="H78" s="174"/>
      <c r="I78" s="174"/>
      <c r="J78" s="174"/>
      <c r="K78" s="174"/>
      <c r="L78" s="133">
        <v>45610</v>
      </c>
      <c r="M78" s="174"/>
      <c r="N78" s="174"/>
      <c r="O78" s="174"/>
      <c r="P78" s="174"/>
      <c r="Q78" s="174"/>
      <c r="R78" s="174"/>
      <c r="S78" s="174"/>
      <c r="T78" s="174"/>
      <c r="U78" s="174"/>
      <c r="V78" s="88">
        <v>76</v>
      </c>
      <c r="W78" s="242" t="s">
        <v>172</v>
      </c>
      <c r="X78" s="242" t="s">
        <v>171</v>
      </c>
      <c r="Y78" s="243" t="s">
        <v>62</v>
      </c>
      <c r="Z78" s="244" t="s">
        <v>898</v>
      </c>
      <c r="AA78" s="244"/>
      <c r="AB78" s="237">
        <v>45975</v>
      </c>
      <c r="AC78" s="237">
        <v>45989</v>
      </c>
      <c r="AD78" s="143">
        <v>46003</v>
      </c>
      <c r="AE78" s="175"/>
      <c r="AF78" s="176"/>
      <c r="AG78" s="176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</row>
    <row r="79" spans="1:44" x14ac:dyDescent="0.2">
      <c r="A79" s="69" t="s">
        <v>150</v>
      </c>
      <c r="B79" s="69" t="s">
        <v>151</v>
      </c>
      <c r="C79" s="209" t="s">
        <v>62</v>
      </c>
      <c r="D79" s="66" t="s">
        <v>580</v>
      </c>
      <c r="E79" s="237">
        <v>45968</v>
      </c>
      <c r="F79" s="202"/>
      <c r="G79" s="199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88">
        <v>77</v>
      </c>
      <c r="W79" s="213" t="s">
        <v>201</v>
      </c>
      <c r="X79" s="213" t="s">
        <v>200</v>
      </c>
      <c r="Y79" s="209" t="s">
        <v>44</v>
      </c>
      <c r="Z79" s="66" t="s">
        <v>616</v>
      </c>
      <c r="AA79" s="66"/>
      <c r="AB79" s="237">
        <v>45968</v>
      </c>
      <c r="AC79" s="237">
        <v>45982</v>
      </c>
      <c r="AD79" s="197"/>
      <c r="AE79" s="176"/>
      <c r="AF79" s="238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</row>
    <row r="80" spans="1:44" x14ac:dyDescent="0.2">
      <c r="A80" s="69" t="s">
        <v>152</v>
      </c>
      <c r="B80" s="69" t="s">
        <v>55</v>
      </c>
      <c r="C80" s="209" t="s">
        <v>66</v>
      </c>
      <c r="D80" s="66" t="s">
        <v>445</v>
      </c>
      <c r="E80" s="237">
        <v>45968</v>
      </c>
      <c r="F80" s="237">
        <v>45982</v>
      </c>
      <c r="G80" s="182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88">
        <v>78</v>
      </c>
      <c r="W80" s="31" t="s">
        <v>1038</v>
      </c>
      <c r="X80" s="31" t="s">
        <v>1039</v>
      </c>
      <c r="Y80" s="28" t="s">
        <v>44</v>
      </c>
      <c r="Z80" s="30" t="s">
        <v>1040</v>
      </c>
      <c r="AB80" s="177"/>
      <c r="AC80" s="177"/>
      <c r="AD80" s="177"/>
      <c r="AE80" s="177"/>
      <c r="AF80" s="177"/>
      <c r="AG80" s="177"/>
      <c r="AH80" s="177"/>
      <c r="AI80" s="177"/>
      <c r="AJ80" s="133">
        <v>45982</v>
      </c>
      <c r="AK80" s="177"/>
      <c r="AL80" s="177"/>
      <c r="AM80" s="177"/>
      <c r="AN80" s="177"/>
      <c r="AO80" s="177"/>
      <c r="AP80" s="177"/>
      <c r="AQ80" s="177"/>
      <c r="AR80" s="177"/>
    </row>
    <row r="81" spans="1:44" x14ac:dyDescent="0.2">
      <c r="A81" s="69" t="s">
        <v>224</v>
      </c>
      <c r="B81" s="69" t="s">
        <v>225</v>
      </c>
      <c r="C81" s="209" t="s">
        <v>39</v>
      </c>
      <c r="D81" s="66" t="s">
        <v>724</v>
      </c>
      <c r="E81" s="237">
        <v>45975</v>
      </c>
      <c r="F81" s="237">
        <v>45989</v>
      </c>
      <c r="G81" s="246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88">
        <v>79</v>
      </c>
      <c r="W81" s="242" t="s">
        <v>221</v>
      </c>
      <c r="X81" s="242" t="s">
        <v>183</v>
      </c>
      <c r="Y81" s="243" t="s">
        <v>214</v>
      </c>
      <c r="Z81" s="244" t="s">
        <v>974</v>
      </c>
      <c r="AA81" s="244"/>
      <c r="AB81" s="177"/>
      <c r="AC81" s="237">
        <v>45989</v>
      </c>
      <c r="AD81" s="177"/>
      <c r="AE81" s="176"/>
      <c r="AF81" s="238"/>
      <c r="AG81" s="176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</row>
    <row r="82" spans="1:44" x14ac:dyDescent="0.2">
      <c r="A82" s="211" t="s">
        <v>363</v>
      </c>
      <c r="B82" s="211" t="s">
        <v>291</v>
      </c>
      <c r="C82" s="243" t="s">
        <v>35</v>
      </c>
      <c r="D82" s="244" t="s">
        <v>656</v>
      </c>
      <c r="E82" s="237">
        <v>45975</v>
      </c>
      <c r="F82" s="237">
        <v>45989</v>
      </c>
      <c r="G82" s="143">
        <v>46003</v>
      </c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88">
        <v>80</v>
      </c>
      <c r="W82" s="242" t="s">
        <v>199</v>
      </c>
      <c r="X82" s="242" t="s">
        <v>198</v>
      </c>
      <c r="Y82" s="243" t="s">
        <v>44</v>
      </c>
      <c r="Z82" s="244" t="s">
        <v>948</v>
      </c>
      <c r="AA82" s="244"/>
      <c r="AB82" s="177"/>
      <c r="AC82" s="237">
        <v>45989</v>
      </c>
      <c r="AD82" s="177"/>
      <c r="AE82" s="178"/>
      <c r="AF82" s="176"/>
      <c r="AG82" s="176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</row>
    <row r="83" spans="1:44" x14ac:dyDescent="0.2">
      <c r="A83" s="69" t="s">
        <v>493</v>
      </c>
      <c r="B83" s="69" t="s">
        <v>290</v>
      </c>
      <c r="C83" s="209" t="s">
        <v>44</v>
      </c>
      <c r="D83" s="66" t="s">
        <v>494</v>
      </c>
      <c r="E83" s="237">
        <v>45968</v>
      </c>
      <c r="F83" s="237">
        <v>45982</v>
      </c>
      <c r="G83" s="143">
        <v>46003</v>
      </c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88">
        <v>81</v>
      </c>
      <c r="W83" s="242" t="s">
        <v>909</v>
      </c>
      <c r="X83" s="242" t="s">
        <v>99</v>
      </c>
      <c r="Y83" s="243" t="s">
        <v>66</v>
      </c>
      <c r="Z83" s="244" t="s">
        <v>910</v>
      </c>
      <c r="AA83" s="244"/>
      <c r="AB83" s="237">
        <v>45975</v>
      </c>
      <c r="AC83" s="237">
        <v>45989</v>
      </c>
      <c r="AD83" s="143">
        <v>46003</v>
      </c>
      <c r="AE83" s="175"/>
      <c r="AF83" s="176"/>
      <c r="AG83" s="176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</row>
    <row r="84" spans="1:44" x14ac:dyDescent="0.2">
      <c r="A84" s="211" t="s">
        <v>857</v>
      </c>
      <c r="B84" s="211" t="s">
        <v>328</v>
      </c>
      <c r="C84" s="243" t="s">
        <v>44</v>
      </c>
      <c r="D84" s="244" t="s">
        <v>858</v>
      </c>
      <c r="E84" s="237">
        <v>45975</v>
      </c>
      <c r="F84" s="245"/>
      <c r="G84" s="246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88">
        <v>82</v>
      </c>
      <c r="W84" s="242" t="s">
        <v>220</v>
      </c>
      <c r="X84" s="242" t="s">
        <v>219</v>
      </c>
      <c r="Y84" s="243" t="s">
        <v>214</v>
      </c>
      <c r="Z84" s="244" t="s">
        <v>918</v>
      </c>
      <c r="AA84" s="244"/>
      <c r="AB84" s="237">
        <v>45975</v>
      </c>
      <c r="AC84" s="237">
        <v>45989</v>
      </c>
      <c r="AD84" s="177"/>
      <c r="AE84" s="176"/>
      <c r="AF84" s="238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</row>
    <row r="85" spans="1:44" x14ac:dyDescent="0.2">
      <c r="A85" s="69" t="s">
        <v>586</v>
      </c>
      <c r="B85" s="69" t="s">
        <v>295</v>
      </c>
      <c r="C85" s="209" t="s">
        <v>66</v>
      </c>
      <c r="D85" s="66" t="s">
        <v>587</v>
      </c>
      <c r="E85" s="202"/>
      <c r="F85" s="237">
        <v>45982</v>
      </c>
      <c r="G85" s="199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88">
        <v>83</v>
      </c>
      <c r="W85" s="242" t="s">
        <v>181</v>
      </c>
      <c r="X85" s="242" t="s">
        <v>180</v>
      </c>
      <c r="Y85" s="243" t="s">
        <v>454</v>
      </c>
      <c r="Z85" s="244" t="s">
        <v>961</v>
      </c>
      <c r="AA85" s="244"/>
      <c r="AB85" s="177"/>
      <c r="AC85" s="237">
        <v>45989</v>
      </c>
      <c r="AD85" s="177"/>
      <c r="AE85" s="175"/>
      <c r="AF85" s="176"/>
      <c r="AG85" s="176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</row>
    <row r="86" spans="1:44" x14ac:dyDescent="0.2">
      <c r="A86" s="69" t="s">
        <v>768</v>
      </c>
      <c r="B86" s="69" t="s">
        <v>769</v>
      </c>
      <c r="C86" s="209" t="s">
        <v>44</v>
      </c>
      <c r="D86" s="66" t="s">
        <v>770</v>
      </c>
      <c r="E86" s="237">
        <v>45975</v>
      </c>
      <c r="F86" s="237">
        <v>45989</v>
      </c>
      <c r="G86" s="246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88">
        <v>84</v>
      </c>
      <c r="W86" s="242" t="s">
        <v>218</v>
      </c>
      <c r="X86" s="242" t="s">
        <v>217</v>
      </c>
      <c r="Y86" s="243" t="s">
        <v>214</v>
      </c>
      <c r="Z86" s="244" t="s">
        <v>960</v>
      </c>
      <c r="AA86" s="244"/>
      <c r="AB86" s="237">
        <v>45975</v>
      </c>
      <c r="AC86" s="177"/>
      <c r="AD86" s="177"/>
      <c r="AE86" s="176"/>
      <c r="AF86" s="238"/>
      <c r="AG86" s="238"/>
      <c r="AH86" s="176"/>
      <c r="AI86" s="175"/>
      <c r="AJ86" s="175"/>
      <c r="AK86" s="239"/>
      <c r="AL86" s="175"/>
      <c r="AM86" s="175"/>
      <c r="AN86" s="175"/>
      <c r="AO86" s="175"/>
      <c r="AP86" s="175"/>
      <c r="AQ86" s="175"/>
      <c r="AR86" s="175"/>
    </row>
    <row r="87" spans="1:44" x14ac:dyDescent="0.2">
      <c r="A87" s="69" t="s">
        <v>706</v>
      </c>
      <c r="B87" s="69" t="s">
        <v>504</v>
      </c>
      <c r="C87" s="209" t="s">
        <v>62</v>
      </c>
      <c r="D87" s="66" t="s">
        <v>707</v>
      </c>
      <c r="E87" s="237">
        <v>45975</v>
      </c>
      <c r="F87" s="237">
        <v>45989</v>
      </c>
      <c r="G87" s="246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88">
        <v>85</v>
      </c>
      <c r="W87" s="213" t="s">
        <v>600</v>
      </c>
      <c r="X87" s="213" t="s">
        <v>176</v>
      </c>
      <c r="Y87" s="209" t="s">
        <v>44</v>
      </c>
      <c r="Z87" s="66" t="s">
        <v>601</v>
      </c>
      <c r="AA87" s="66"/>
      <c r="AB87" s="237">
        <v>45968</v>
      </c>
      <c r="AC87" s="237">
        <v>45982</v>
      </c>
      <c r="AD87" s="143">
        <v>46003</v>
      </c>
      <c r="AE87" s="176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</row>
    <row r="88" spans="1:44" x14ac:dyDescent="0.2">
      <c r="A88" s="211" t="s">
        <v>812</v>
      </c>
      <c r="B88" s="211" t="s">
        <v>278</v>
      </c>
      <c r="C88" s="243" t="s">
        <v>35</v>
      </c>
      <c r="D88" s="244" t="s">
        <v>813</v>
      </c>
      <c r="E88" s="237">
        <v>45975</v>
      </c>
      <c r="F88" s="245"/>
      <c r="G88" s="246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88">
        <v>86</v>
      </c>
      <c r="W88" s="213" t="s">
        <v>68</v>
      </c>
      <c r="X88" s="213" t="s">
        <v>69</v>
      </c>
      <c r="Y88" s="209" t="s">
        <v>62</v>
      </c>
      <c r="Z88" s="66" t="s">
        <v>627</v>
      </c>
      <c r="AA88" s="66"/>
      <c r="AB88" s="237">
        <v>45968</v>
      </c>
      <c r="AC88" s="237">
        <v>45982</v>
      </c>
      <c r="AD88" s="192"/>
      <c r="AE88" s="238"/>
      <c r="AF88" s="176"/>
      <c r="AG88" s="176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</row>
    <row r="89" spans="1:44" x14ac:dyDescent="0.2">
      <c r="A89" s="69" t="s">
        <v>507</v>
      </c>
      <c r="B89" s="69" t="s">
        <v>251</v>
      </c>
      <c r="C89" s="209" t="s">
        <v>448</v>
      </c>
      <c r="D89" s="66" t="s">
        <v>508</v>
      </c>
      <c r="E89" s="237">
        <v>45968</v>
      </c>
      <c r="F89" s="237">
        <v>45982</v>
      </c>
      <c r="G89" s="143">
        <v>46003</v>
      </c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88">
        <v>87</v>
      </c>
      <c r="W89" s="242" t="s">
        <v>329</v>
      </c>
      <c r="X89" s="242" t="s">
        <v>330</v>
      </c>
      <c r="Y89" s="243" t="s">
        <v>62</v>
      </c>
      <c r="Z89" s="244" t="s">
        <v>899</v>
      </c>
      <c r="AA89" s="244"/>
      <c r="AB89" s="237">
        <v>45975</v>
      </c>
      <c r="AC89" s="237">
        <v>45989</v>
      </c>
      <c r="AD89" s="143">
        <v>46003</v>
      </c>
      <c r="AE89" s="176"/>
      <c r="AF89" s="176"/>
      <c r="AG89" s="176"/>
      <c r="AH89" s="176"/>
      <c r="AI89" s="175"/>
      <c r="AJ89" s="179"/>
      <c r="AK89" s="175"/>
      <c r="AL89" s="175"/>
      <c r="AM89" s="175"/>
      <c r="AN89" s="175"/>
      <c r="AO89" s="175"/>
      <c r="AP89" s="175"/>
      <c r="AQ89" s="175"/>
      <c r="AR89" s="175"/>
    </row>
    <row r="90" spans="1:44" x14ac:dyDescent="0.2">
      <c r="A90" s="69" t="s">
        <v>831</v>
      </c>
      <c r="B90" s="69" t="s">
        <v>63</v>
      </c>
      <c r="C90" s="209" t="s">
        <v>44</v>
      </c>
      <c r="D90" s="66" t="s">
        <v>832</v>
      </c>
      <c r="E90" s="245"/>
      <c r="F90" s="237">
        <v>45989</v>
      </c>
      <c r="G90" s="246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88">
        <v>88</v>
      </c>
      <c r="W90" s="242" t="s">
        <v>964</v>
      </c>
      <c r="X90" s="242" t="s">
        <v>965</v>
      </c>
      <c r="Y90" s="243" t="s">
        <v>76</v>
      </c>
      <c r="Z90" s="244" t="s">
        <v>966</v>
      </c>
      <c r="AA90" s="244"/>
      <c r="AB90" s="237">
        <v>45975</v>
      </c>
      <c r="AC90" s="177"/>
      <c r="AD90" s="177"/>
      <c r="AE90" s="175"/>
      <c r="AF90" s="176"/>
      <c r="AG90" s="176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</row>
    <row r="91" spans="1:44" x14ac:dyDescent="0.2">
      <c r="A91" s="69" t="s">
        <v>819</v>
      </c>
      <c r="B91" s="69" t="s">
        <v>820</v>
      </c>
      <c r="C91" s="209" t="s">
        <v>39</v>
      </c>
      <c r="D91" s="66" t="s">
        <v>821</v>
      </c>
      <c r="E91" s="245"/>
      <c r="F91" s="237">
        <v>45989</v>
      </c>
      <c r="G91" s="246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88">
        <v>89</v>
      </c>
      <c r="W91" s="213" t="s">
        <v>190</v>
      </c>
      <c r="X91" s="213" t="s">
        <v>189</v>
      </c>
      <c r="Y91" s="209" t="s">
        <v>76</v>
      </c>
      <c r="Z91" s="66" t="s">
        <v>469</v>
      </c>
      <c r="AA91" s="66"/>
      <c r="AB91" s="237">
        <v>45968</v>
      </c>
      <c r="AC91" s="237">
        <v>45982</v>
      </c>
      <c r="AD91" s="143">
        <v>46003</v>
      </c>
      <c r="AE91" s="175"/>
      <c r="AF91" s="175"/>
      <c r="AG91" s="175"/>
      <c r="AH91" s="175"/>
      <c r="AI91" s="176"/>
      <c r="AJ91" s="176"/>
      <c r="AK91" s="176"/>
      <c r="AL91" s="176"/>
      <c r="AM91" s="176"/>
      <c r="AN91" s="175"/>
      <c r="AO91" s="175"/>
      <c r="AP91" s="175"/>
      <c r="AQ91" s="175"/>
      <c r="AR91" s="175"/>
    </row>
    <row r="92" spans="1:44" x14ac:dyDescent="0.2">
      <c r="A92" s="69" t="s">
        <v>308</v>
      </c>
      <c r="B92" s="69" t="s">
        <v>226</v>
      </c>
      <c r="C92" s="209" t="s">
        <v>62</v>
      </c>
      <c r="D92" s="66" t="s">
        <v>556</v>
      </c>
      <c r="E92" s="237">
        <v>45968</v>
      </c>
      <c r="F92" s="237">
        <v>45982</v>
      </c>
      <c r="G92" s="199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88">
        <v>90</v>
      </c>
      <c r="W92" s="214" t="s">
        <v>98</v>
      </c>
      <c r="X92" s="214" t="s">
        <v>99</v>
      </c>
      <c r="Y92" s="210" t="s">
        <v>62</v>
      </c>
      <c r="Z92" s="208" t="s">
        <v>466</v>
      </c>
      <c r="AA92" s="208"/>
      <c r="AB92" s="237">
        <v>45968</v>
      </c>
      <c r="AC92" s="237">
        <v>45982</v>
      </c>
      <c r="AD92" s="143">
        <v>46003</v>
      </c>
      <c r="AE92" s="175"/>
      <c r="AF92" s="176"/>
      <c r="AG92" s="176"/>
      <c r="AH92" s="175"/>
      <c r="AI92" s="176"/>
      <c r="AJ92" s="176"/>
      <c r="AK92" s="176"/>
      <c r="AL92" s="176"/>
      <c r="AM92" s="176"/>
      <c r="AN92" s="175"/>
      <c r="AO92" s="175"/>
      <c r="AP92" s="175"/>
      <c r="AQ92" s="175"/>
      <c r="AR92" s="175"/>
    </row>
    <row r="93" spans="1:44" x14ac:dyDescent="0.2">
      <c r="A93" s="29" t="s">
        <v>1012</v>
      </c>
      <c r="B93" s="29" t="s">
        <v>1013</v>
      </c>
      <c r="C93" s="28" t="s">
        <v>36</v>
      </c>
      <c r="D93" s="30" t="s">
        <v>1014</v>
      </c>
      <c r="E93" s="174"/>
      <c r="F93" s="174"/>
      <c r="G93" s="174"/>
      <c r="H93" s="174"/>
      <c r="I93" s="174"/>
      <c r="J93" s="174"/>
      <c r="K93" s="174"/>
      <c r="L93" s="133">
        <v>45610</v>
      </c>
      <c r="M93" s="133">
        <v>45982</v>
      </c>
      <c r="N93" s="174"/>
      <c r="O93" s="174"/>
      <c r="P93" s="174"/>
      <c r="Q93" s="174"/>
      <c r="R93" s="174"/>
      <c r="S93" s="174"/>
      <c r="T93" s="174"/>
      <c r="U93" s="174"/>
      <c r="V93" s="88">
        <v>91</v>
      </c>
      <c r="W93" s="242" t="s">
        <v>870</v>
      </c>
      <c r="X93" s="242" t="s">
        <v>325</v>
      </c>
      <c r="Y93" s="243" t="s">
        <v>35</v>
      </c>
      <c r="Z93" s="244" t="s">
        <v>871</v>
      </c>
      <c r="AA93" s="244"/>
      <c r="AB93" s="237">
        <v>45975</v>
      </c>
      <c r="AC93" s="237">
        <v>45989</v>
      </c>
      <c r="AD93" s="143">
        <v>46003</v>
      </c>
      <c r="AE93" s="176"/>
      <c r="AF93" s="238"/>
      <c r="AG93" s="238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</row>
    <row r="94" spans="1:44" x14ac:dyDescent="0.2">
      <c r="A94" s="69" t="s">
        <v>565</v>
      </c>
      <c r="B94" s="69" t="s">
        <v>310</v>
      </c>
      <c r="C94" s="209" t="s">
        <v>66</v>
      </c>
      <c r="D94" s="66" t="s">
        <v>566</v>
      </c>
      <c r="E94" s="202"/>
      <c r="F94" s="237">
        <v>45982</v>
      </c>
      <c r="G94" s="199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88">
        <v>92</v>
      </c>
      <c r="W94" s="213" t="s">
        <v>597</v>
      </c>
      <c r="X94" s="213" t="s">
        <v>381</v>
      </c>
      <c r="Y94" s="209" t="s">
        <v>44</v>
      </c>
      <c r="Z94" s="66" t="s">
        <v>598</v>
      </c>
      <c r="AA94" s="66"/>
      <c r="AB94" s="237">
        <v>45968</v>
      </c>
      <c r="AC94" s="237">
        <v>45982</v>
      </c>
      <c r="AD94" s="143">
        <v>46003</v>
      </c>
      <c r="AE94" s="238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</row>
    <row r="95" spans="1:44" x14ac:dyDescent="0.2">
      <c r="A95" s="69" t="s">
        <v>702</v>
      </c>
      <c r="B95" s="69" t="s">
        <v>703</v>
      </c>
      <c r="C95" s="209" t="s">
        <v>44</v>
      </c>
      <c r="D95" s="66" t="s">
        <v>704</v>
      </c>
      <c r="E95" s="237">
        <v>45975</v>
      </c>
      <c r="F95" s="237">
        <v>45989</v>
      </c>
      <c r="G95" s="195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88">
        <v>93</v>
      </c>
      <c r="W95" s="31" t="s">
        <v>1034</v>
      </c>
      <c r="X95" s="31" t="s">
        <v>21</v>
      </c>
      <c r="Y95" s="28" t="s">
        <v>214</v>
      </c>
      <c r="Z95" s="30" t="s">
        <v>1035</v>
      </c>
      <c r="AB95" s="177"/>
      <c r="AC95" s="177"/>
      <c r="AD95" s="177"/>
      <c r="AE95" s="177"/>
      <c r="AF95" s="177"/>
      <c r="AG95" s="177"/>
      <c r="AH95" s="177"/>
      <c r="AI95" s="177"/>
      <c r="AJ95" s="133">
        <v>45982</v>
      </c>
      <c r="AK95" s="177"/>
      <c r="AL95" s="177"/>
      <c r="AM95" s="177"/>
      <c r="AN95" s="133">
        <v>45996</v>
      </c>
      <c r="AO95" s="177"/>
      <c r="AP95" s="177"/>
      <c r="AQ95" s="177"/>
      <c r="AR95" s="177"/>
    </row>
    <row r="96" spans="1:44" x14ac:dyDescent="0.2">
      <c r="A96" s="69" t="s">
        <v>235</v>
      </c>
      <c r="B96" s="69" t="s">
        <v>236</v>
      </c>
      <c r="C96" s="209" t="s">
        <v>36</v>
      </c>
      <c r="D96" s="66" t="s">
        <v>815</v>
      </c>
      <c r="E96" s="245"/>
      <c r="F96" s="237">
        <v>45989</v>
      </c>
      <c r="G96" s="246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88">
        <v>94</v>
      </c>
      <c r="W96" s="242" t="s">
        <v>210</v>
      </c>
      <c r="X96" s="242" t="s">
        <v>209</v>
      </c>
      <c r="Y96" s="243" t="s">
        <v>36</v>
      </c>
      <c r="Z96" s="244" t="s">
        <v>886</v>
      </c>
      <c r="AA96" s="244"/>
      <c r="AB96" s="237">
        <v>45975</v>
      </c>
      <c r="AC96" s="237">
        <v>45989</v>
      </c>
      <c r="AD96" s="143">
        <v>46003</v>
      </c>
      <c r="AE96" s="176"/>
      <c r="AF96" s="238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</row>
    <row r="97" spans="1:44" x14ac:dyDescent="0.2">
      <c r="A97" s="69" t="s">
        <v>732</v>
      </c>
      <c r="B97" s="69" t="s">
        <v>236</v>
      </c>
      <c r="C97" s="209" t="s">
        <v>62</v>
      </c>
      <c r="D97" s="66" t="s">
        <v>733</v>
      </c>
      <c r="E97" s="237">
        <v>45975</v>
      </c>
      <c r="F97" s="237">
        <v>45989</v>
      </c>
      <c r="G97" s="246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88">
        <v>95</v>
      </c>
      <c r="W97" s="242" t="s">
        <v>188</v>
      </c>
      <c r="X97" s="242" t="s">
        <v>40</v>
      </c>
      <c r="Y97" s="243" t="s">
        <v>76</v>
      </c>
      <c r="Z97" s="244" t="s">
        <v>912</v>
      </c>
      <c r="AA97" s="244"/>
      <c r="AB97" s="237">
        <v>45975</v>
      </c>
      <c r="AC97" s="237">
        <v>45989</v>
      </c>
      <c r="AD97" s="143">
        <v>46003</v>
      </c>
      <c r="AE97" s="175"/>
      <c r="AF97" s="176"/>
      <c r="AG97" s="176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</row>
    <row r="98" spans="1:44" x14ac:dyDescent="0.2">
      <c r="A98" s="69" t="s">
        <v>154</v>
      </c>
      <c r="B98" s="69" t="s">
        <v>123</v>
      </c>
      <c r="C98" s="209" t="s">
        <v>37</v>
      </c>
      <c r="D98" s="66" t="s">
        <v>578</v>
      </c>
      <c r="E98" s="202"/>
      <c r="F98" s="237">
        <v>45982</v>
      </c>
      <c r="G98" s="199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88">
        <v>96</v>
      </c>
      <c r="W98" s="213" t="s">
        <v>72</v>
      </c>
      <c r="X98" s="213" t="s">
        <v>21</v>
      </c>
      <c r="Y98" s="209" t="s">
        <v>62</v>
      </c>
      <c r="Z98" s="66" t="s">
        <v>619</v>
      </c>
      <c r="AA98" s="66"/>
      <c r="AB98" s="237">
        <v>45968</v>
      </c>
      <c r="AC98" s="237">
        <v>45982</v>
      </c>
      <c r="AD98" s="197"/>
      <c r="AE98" s="238"/>
      <c r="AF98" s="175"/>
      <c r="AG98" s="175"/>
      <c r="AH98" s="175"/>
      <c r="AI98" s="175"/>
      <c r="AJ98" s="175"/>
      <c r="AK98" s="175"/>
      <c r="AL98" s="175"/>
      <c r="AM98" s="175"/>
      <c r="AN98" s="175"/>
      <c r="AO98" s="240"/>
      <c r="AP98" s="175"/>
      <c r="AQ98" s="175"/>
      <c r="AR98" s="175"/>
    </row>
    <row r="99" spans="1:44" ht="15" x14ac:dyDescent="0.2">
      <c r="A99" s="69" t="s">
        <v>237</v>
      </c>
      <c r="B99" s="69" t="s">
        <v>52</v>
      </c>
      <c r="C99" s="209" t="s">
        <v>36</v>
      </c>
      <c r="D99" s="66" t="s">
        <v>800</v>
      </c>
      <c r="E99" s="237">
        <v>45975</v>
      </c>
      <c r="F99" s="237">
        <v>45989</v>
      </c>
      <c r="G99" s="246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88">
        <v>97</v>
      </c>
      <c r="W99" s="213" t="s">
        <v>480</v>
      </c>
      <c r="X99" s="213" t="s">
        <v>481</v>
      </c>
      <c r="Y99" s="209" t="s">
        <v>214</v>
      </c>
      <c r="Z99" s="66" t="s">
        <v>482</v>
      </c>
      <c r="AA99" s="66"/>
      <c r="AB99" s="205"/>
      <c r="AC99" s="237">
        <v>45982</v>
      </c>
      <c r="AD99" s="190"/>
      <c r="AE99" s="175"/>
      <c r="AF99" s="176"/>
      <c r="AG99" s="176"/>
      <c r="AH99" s="175"/>
      <c r="AI99" s="175"/>
      <c r="AJ99" s="175"/>
      <c r="AK99" s="175"/>
      <c r="AL99" s="175"/>
      <c r="AM99" s="175"/>
      <c r="AN99" s="175"/>
      <c r="AO99" s="175"/>
      <c r="AP99" s="175"/>
      <c r="AQ99" s="175"/>
      <c r="AR99" s="175"/>
    </row>
    <row r="100" spans="1:44" x14ac:dyDescent="0.2">
      <c r="A100" s="69" t="s">
        <v>739</v>
      </c>
      <c r="B100" s="69" t="s">
        <v>740</v>
      </c>
      <c r="C100" s="209" t="s">
        <v>39</v>
      </c>
      <c r="D100" s="66" t="s">
        <v>741</v>
      </c>
      <c r="E100" s="237">
        <v>45975</v>
      </c>
      <c r="F100" s="237">
        <v>45989</v>
      </c>
      <c r="G100" s="246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88">
        <v>98</v>
      </c>
      <c r="W100" s="213" t="s">
        <v>624</v>
      </c>
      <c r="X100" s="68" t="s">
        <v>625</v>
      </c>
      <c r="Y100" s="48" t="s">
        <v>44</v>
      </c>
      <c r="Z100" s="67" t="s">
        <v>626</v>
      </c>
      <c r="AA100" s="67"/>
      <c r="AB100" s="237">
        <v>45968</v>
      </c>
      <c r="AC100" s="237">
        <v>45982</v>
      </c>
      <c r="AD100" s="192"/>
      <c r="AE100" s="176"/>
      <c r="AF100" s="238"/>
      <c r="AG100" s="176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</row>
    <row r="101" spans="1:44" x14ac:dyDescent="0.2">
      <c r="A101" s="69" t="s">
        <v>476</v>
      </c>
      <c r="B101" s="69" t="s">
        <v>251</v>
      </c>
      <c r="C101" s="209" t="s">
        <v>214</v>
      </c>
      <c r="D101" s="66" t="s">
        <v>583</v>
      </c>
      <c r="E101" s="237">
        <v>45968</v>
      </c>
      <c r="F101" s="202"/>
      <c r="G101" s="199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88">
        <v>99</v>
      </c>
      <c r="W101" s="213" t="s">
        <v>196</v>
      </c>
      <c r="X101" s="213" t="s">
        <v>195</v>
      </c>
      <c r="Y101" s="209" t="s">
        <v>35</v>
      </c>
      <c r="Z101" s="66" t="s">
        <v>606</v>
      </c>
      <c r="AA101" s="66"/>
      <c r="AB101" s="237">
        <v>45968</v>
      </c>
      <c r="AC101" s="237">
        <v>45982</v>
      </c>
      <c r="AD101" s="143">
        <v>46003</v>
      </c>
      <c r="AE101" s="176"/>
      <c r="AF101" s="238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</row>
    <row r="102" spans="1:44" x14ac:dyDescent="0.2">
      <c r="A102" s="69" t="s">
        <v>252</v>
      </c>
      <c r="B102" s="69" t="s">
        <v>20</v>
      </c>
      <c r="C102" s="209" t="s">
        <v>44</v>
      </c>
      <c r="D102" s="66" t="s">
        <v>524</v>
      </c>
      <c r="E102" s="237">
        <v>45968</v>
      </c>
      <c r="F102" s="237">
        <v>45982</v>
      </c>
      <c r="G102" s="199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88">
        <v>115</v>
      </c>
      <c r="W102" s="242" t="s">
        <v>166</v>
      </c>
      <c r="X102" s="242" t="s">
        <v>165</v>
      </c>
      <c r="Y102" s="243" t="s">
        <v>77</v>
      </c>
      <c r="Z102" s="244" t="s">
        <v>949</v>
      </c>
      <c r="AA102" s="244"/>
      <c r="AB102" s="237">
        <v>45975</v>
      </c>
      <c r="AC102" s="177"/>
      <c r="AD102" s="177"/>
      <c r="AE102" s="175"/>
      <c r="AF102" s="175"/>
      <c r="AG102" s="175"/>
      <c r="AH102" s="175"/>
      <c r="AI102" s="175"/>
      <c r="AJ102" s="175"/>
      <c r="AK102" s="239"/>
      <c r="AL102" s="239"/>
      <c r="AM102" s="175"/>
      <c r="AN102" s="175"/>
      <c r="AO102" s="175"/>
      <c r="AP102" s="175"/>
      <c r="AQ102" s="175"/>
      <c r="AR102" s="175"/>
    </row>
    <row r="103" spans="1:44" x14ac:dyDescent="0.2">
      <c r="A103" s="69" t="s">
        <v>548</v>
      </c>
      <c r="B103" s="69" t="s">
        <v>75</v>
      </c>
      <c r="C103" s="209" t="s">
        <v>454</v>
      </c>
      <c r="D103" s="66" t="s">
        <v>549</v>
      </c>
      <c r="E103" s="237">
        <v>45968</v>
      </c>
      <c r="F103" s="237">
        <v>45982</v>
      </c>
      <c r="G103" s="199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88">
        <v>117</v>
      </c>
      <c r="W103" s="213" t="s">
        <v>216</v>
      </c>
      <c r="X103" s="213" t="s">
        <v>215</v>
      </c>
      <c r="Y103" s="209" t="s">
        <v>214</v>
      </c>
      <c r="Z103" s="66" t="s">
        <v>602</v>
      </c>
      <c r="AA103" s="66"/>
      <c r="AB103" s="237">
        <v>45968</v>
      </c>
      <c r="AC103" s="237">
        <v>45982</v>
      </c>
      <c r="AD103" s="143">
        <v>46003</v>
      </c>
      <c r="AE103" s="176"/>
      <c r="AF103" s="176"/>
      <c r="AG103" s="176"/>
      <c r="AH103" s="175"/>
      <c r="AI103" s="175"/>
      <c r="AJ103" s="175"/>
      <c r="AK103" s="175"/>
      <c r="AL103" s="175"/>
      <c r="AM103" s="175"/>
      <c r="AN103" s="175"/>
      <c r="AO103" s="175"/>
      <c r="AP103" s="175"/>
      <c r="AQ103" s="175"/>
      <c r="AR103" s="175"/>
    </row>
    <row r="104" spans="1:44" x14ac:dyDescent="0.2">
      <c r="A104" s="69" t="s">
        <v>695</v>
      </c>
      <c r="B104" s="69" t="s">
        <v>20</v>
      </c>
      <c r="C104" s="209" t="s">
        <v>44</v>
      </c>
      <c r="D104" s="66" t="s">
        <v>696</v>
      </c>
      <c r="E104" s="237">
        <v>45975</v>
      </c>
      <c r="F104" s="237">
        <v>45989</v>
      </c>
      <c r="G104" s="195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88">
        <v>119</v>
      </c>
      <c r="W104" s="242" t="s">
        <v>360</v>
      </c>
      <c r="X104" s="242" t="s">
        <v>359</v>
      </c>
      <c r="Y104" s="243" t="s">
        <v>44</v>
      </c>
      <c r="Z104" s="244" t="s">
        <v>891</v>
      </c>
      <c r="AA104" s="244"/>
      <c r="AB104" s="237">
        <v>45975</v>
      </c>
      <c r="AC104" s="237">
        <v>45989</v>
      </c>
      <c r="AD104" s="143">
        <v>46003</v>
      </c>
      <c r="AE104" s="176"/>
      <c r="AF104" s="238"/>
      <c r="AG104" s="238"/>
      <c r="AH104" s="176"/>
      <c r="AI104" s="175"/>
      <c r="AJ104" s="175"/>
      <c r="AK104" s="175"/>
      <c r="AL104" s="175"/>
      <c r="AM104" s="175"/>
      <c r="AN104" s="241"/>
      <c r="AO104" s="175"/>
      <c r="AP104" s="175"/>
      <c r="AQ104" s="175"/>
      <c r="AR104" s="240"/>
    </row>
    <row r="105" spans="1:44" x14ac:dyDescent="0.2">
      <c r="A105" s="69" t="s">
        <v>263</v>
      </c>
      <c r="B105" s="69" t="s">
        <v>264</v>
      </c>
      <c r="C105" s="209" t="s">
        <v>35</v>
      </c>
      <c r="D105" s="66" t="s">
        <v>671</v>
      </c>
      <c r="E105" s="245"/>
      <c r="F105" s="237">
        <v>45989</v>
      </c>
      <c r="G105" s="143">
        <v>46003</v>
      </c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88">
        <v>121</v>
      </c>
      <c r="W105" s="213" t="s">
        <v>147</v>
      </c>
      <c r="X105" s="213" t="s">
        <v>118</v>
      </c>
      <c r="Y105" s="209" t="s">
        <v>62</v>
      </c>
      <c r="Z105" s="66" t="s">
        <v>618</v>
      </c>
      <c r="AA105" s="66"/>
      <c r="AB105" s="237">
        <v>45968</v>
      </c>
      <c r="AC105" s="237">
        <v>45982</v>
      </c>
      <c r="AD105" s="197"/>
      <c r="AE105" s="176"/>
      <c r="AF105" s="238"/>
      <c r="AG105" s="238"/>
      <c r="AH105" s="176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</row>
    <row r="106" spans="1:44" x14ac:dyDescent="0.2">
      <c r="A106" s="69" t="s">
        <v>238</v>
      </c>
      <c r="B106" s="69" t="s">
        <v>23</v>
      </c>
      <c r="C106" s="209" t="s">
        <v>36</v>
      </c>
      <c r="D106" s="66" t="s">
        <v>808</v>
      </c>
      <c r="E106" s="245"/>
      <c r="F106" s="237">
        <v>45989</v>
      </c>
      <c r="G106" s="246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88">
        <v>122</v>
      </c>
      <c r="W106" s="242" t="s">
        <v>194</v>
      </c>
      <c r="X106" s="242" t="s">
        <v>193</v>
      </c>
      <c r="Y106" s="243" t="s">
        <v>35</v>
      </c>
      <c r="Z106" s="244" t="s">
        <v>881</v>
      </c>
      <c r="AA106" s="244"/>
      <c r="AB106" s="237">
        <v>45975</v>
      </c>
      <c r="AC106" s="237">
        <v>45989</v>
      </c>
      <c r="AD106" s="143">
        <v>46003</v>
      </c>
      <c r="AE106" s="175"/>
      <c r="AF106" s="176"/>
      <c r="AG106" s="176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</row>
    <row r="107" spans="1:44" x14ac:dyDescent="0.2">
      <c r="A107" s="69" t="s">
        <v>527</v>
      </c>
      <c r="B107" s="69" t="s">
        <v>22</v>
      </c>
      <c r="C107" s="209" t="s">
        <v>36</v>
      </c>
      <c r="D107" s="66" t="s">
        <v>528</v>
      </c>
      <c r="E107" s="237">
        <v>45968</v>
      </c>
      <c r="F107" s="237">
        <v>45982</v>
      </c>
      <c r="G107" s="199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88">
        <v>124</v>
      </c>
      <c r="W107" s="242" t="s">
        <v>884</v>
      </c>
      <c r="X107" s="242" t="s">
        <v>109</v>
      </c>
      <c r="Y107" s="243" t="s">
        <v>454</v>
      </c>
      <c r="Z107" s="244" t="s">
        <v>885</v>
      </c>
      <c r="AA107" s="244"/>
      <c r="AB107" s="237">
        <v>45975</v>
      </c>
      <c r="AC107" s="237">
        <v>45989</v>
      </c>
      <c r="AD107" s="143">
        <v>46003</v>
      </c>
      <c r="AE107" s="176"/>
      <c r="AF107" s="176"/>
      <c r="AG107" s="176"/>
      <c r="AH107" s="176"/>
      <c r="AI107" s="179"/>
      <c r="AJ107" s="179"/>
      <c r="AK107" s="175"/>
      <c r="AL107" s="175"/>
      <c r="AM107" s="175"/>
      <c r="AN107" s="175"/>
      <c r="AO107" s="175"/>
      <c r="AP107" s="175"/>
      <c r="AQ107" s="175"/>
      <c r="AR107" s="175"/>
    </row>
    <row r="108" spans="1:44" x14ac:dyDescent="0.2">
      <c r="A108" s="69" t="s">
        <v>698</v>
      </c>
      <c r="B108" s="69" t="s">
        <v>226</v>
      </c>
      <c r="C108" s="209" t="s">
        <v>454</v>
      </c>
      <c r="D108" s="66" t="s">
        <v>699</v>
      </c>
      <c r="E108" s="237">
        <v>45975</v>
      </c>
      <c r="F108" s="237">
        <v>45989</v>
      </c>
      <c r="G108" s="195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88">
        <v>125</v>
      </c>
      <c r="W108" s="242" t="s">
        <v>892</v>
      </c>
      <c r="X108" s="242" t="s">
        <v>168</v>
      </c>
      <c r="Y108" s="243" t="s">
        <v>85</v>
      </c>
      <c r="Z108" s="244" t="s">
        <v>893</v>
      </c>
      <c r="AA108" s="244"/>
      <c r="AB108" s="237">
        <v>45975</v>
      </c>
      <c r="AC108" s="237">
        <v>45989</v>
      </c>
      <c r="AD108" s="143">
        <v>46003</v>
      </c>
      <c r="AE108" s="238"/>
      <c r="AF108" s="238"/>
      <c r="AG108" s="176"/>
      <c r="AH108" s="175"/>
      <c r="AI108" s="175"/>
      <c r="AJ108" s="179"/>
      <c r="AK108" s="175"/>
      <c r="AL108" s="175"/>
      <c r="AM108" s="175"/>
      <c r="AN108" s="175"/>
      <c r="AO108" s="240"/>
      <c r="AP108" s="175"/>
      <c r="AQ108" s="175"/>
      <c r="AR108" s="175"/>
    </row>
    <row r="109" spans="1:44" x14ac:dyDescent="0.2">
      <c r="A109" s="69" t="s">
        <v>265</v>
      </c>
      <c r="B109" s="69" t="s">
        <v>23</v>
      </c>
      <c r="C109" s="209" t="s">
        <v>35</v>
      </c>
      <c r="D109" s="66" t="s">
        <v>675</v>
      </c>
      <c r="E109" s="237">
        <v>45975</v>
      </c>
      <c r="F109" s="237">
        <v>45989</v>
      </c>
      <c r="G109" s="143">
        <v>46003</v>
      </c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88">
        <v>126</v>
      </c>
      <c r="W109" s="213" t="s">
        <v>170</v>
      </c>
      <c r="X109" s="213" t="s">
        <v>169</v>
      </c>
      <c r="Y109" s="209" t="s">
        <v>62</v>
      </c>
      <c r="Z109" s="66" t="s">
        <v>599</v>
      </c>
      <c r="AA109" s="244"/>
      <c r="AB109" s="237">
        <v>45968</v>
      </c>
      <c r="AC109" s="237">
        <v>45982</v>
      </c>
      <c r="AD109" s="143">
        <v>46003</v>
      </c>
      <c r="AE109" s="175"/>
      <c r="AF109" s="175"/>
      <c r="AG109" s="175"/>
      <c r="AH109" s="175"/>
      <c r="AI109" s="175"/>
      <c r="AJ109" s="179"/>
      <c r="AK109" s="175"/>
      <c r="AL109" s="175"/>
      <c r="AM109" s="175"/>
      <c r="AN109" s="175"/>
      <c r="AO109" s="175"/>
      <c r="AP109" s="175"/>
      <c r="AQ109" s="175"/>
      <c r="AR109" s="175"/>
    </row>
    <row r="110" spans="1:44" x14ac:dyDescent="0.2">
      <c r="A110" s="211" t="s">
        <v>864</v>
      </c>
      <c r="B110" s="211" t="s">
        <v>310</v>
      </c>
      <c r="C110" s="243" t="s">
        <v>76</v>
      </c>
      <c r="D110" s="244" t="s">
        <v>865</v>
      </c>
      <c r="E110" s="237">
        <v>45975</v>
      </c>
      <c r="F110" s="245"/>
      <c r="G110" s="246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88">
        <v>128</v>
      </c>
      <c r="W110" s="242" t="s">
        <v>993</v>
      </c>
      <c r="X110" s="242" t="s">
        <v>994</v>
      </c>
      <c r="Y110" s="243" t="s">
        <v>44</v>
      </c>
      <c r="Z110" s="244" t="s">
        <v>995</v>
      </c>
      <c r="AA110" s="244"/>
      <c r="AB110" s="237">
        <v>45975</v>
      </c>
      <c r="AC110" s="177"/>
      <c r="AD110" s="177"/>
      <c r="AE110" s="238"/>
      <c r="AF110" s="238"/>
      <c r="AG110" s="175"/>
      <c r="AH110" s="175"/>
      <c r="AI110" s="175"/>
      <c r="AJ110" s="179"/>
      <c r="AK110" s="175"/>
      <c r="AL110" s="175"/>
      <c r="AM110" s="175"/>
      <c r="AN110" s="175"/>
      <c r="AO110" s="175"/>
      <c r="AP110" s="175"/>
      <c r="AQ110" s="175"/>
      <c r="AR110" s="175"/>
    </row>
    <row r="111" spans="1:44" x14ac:dyDescent="0.2">
      <c r="A111" s="248" t="s">
        <v>824</v>
      </c>
      <c r="B111" s="248" t="s">
        <v>825</v>
      </c>
      <c r="C111" s="243" t="s">
        <v>44</v>
      </c>
      <c r="D111" s="249" t="s">
        <v>826</v>
      </c>
      <c r="E111" s="237">
        <v>45975</v>
      </c>
      <c r="F111" s="245"/>
      <c r="G111" s="246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88">
        <v>130</v>
      </c>
      <c r="W111" s="31"/>
      <c r="X111" s="31"/>
      <c r="Y111" s="28"/>
      <c r="Z111" s="30"/>
      <c r="AA111" s="244"/>
      <c r="AB111" s="238"/>
      <c r="AC111" s="238"/>
      <c r="AD111" s="238"/>
      <c r="AE111" s="238"/>
      <c r="AF111" s="238"/>
      <c r="AG111" s="238"/>
      <c r="AH111" s="238"/>
      <c r="AI111" s="238"/>
      <c r="AJ111" s="238"/>
      <c r="AK111" s="238"/>
      <c r="AL111" s="238"/>
      <c r="AM111" s="238"/>
      <c r="AN111" s="175"/>
      <c r="AO111" s="238"/>
      <c r="AP111" s="238"/>
      <c r="AQ111" s="238"/>
      <c r="AR111" s="238"/>
    </row>
    <row r="112" spans="1:44" x14ac:dyDescent="0.2">
      <c r="A112" s="69" t="s">
        <v>719</v>
      </c>
      <c r="B112" s="69" t="s">
        <v>46</v>
      </c>
      <c r="C112" s="209" t="s">
        <v>454</v>
      </c>
      <c r="D112" s="66" t="s">
        <v>720</v>
      </c>
      <c r="E112" s="237">
        <v>45975</v>
      </c>
      <c r="F112" s="237">
        <v>45989</v>
      </c>
      <c r="G112" s="246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88">
        <v>131</v>
      </c>
      <c r="W112" s="31"/>
      <c r="X112" s="31"/>
      <c r="Y112" s="28"/>
      <c r="Z112" s="30"/>
      <c r="AA112" s="244"/>
      <c r="AB112" s="238"/>
      <c r="AC112" s="238"/>
      <c r="AD112" s="238"/>
      <c r="AE112" s="238"/>
      <c r="AF112" s="238"/>
      <c r="AG112" s="238"/>
      <c r="AH112" s="238"/>
      <c r="AI112" s="238"/>
      <c r="AJ112" s="238"/>
      <c r="AK112" s="238"/>
      <c r="AL112" s="238"/>
      <c r="AM112" s="238"/>
      <c r="AN112" s="175"/>
      <c r="AO112" s="238"/>
      <c r="AP112" s="238"/>
      <c r="AQ112" s="238"/>
      <c r="AR112" s="238"/>
    </row>
    <row r="113" spans="1:44" x14ac:dyDescent="0.2">
      <c r="A113" s="69" t="s">
        <v>522</v>
      </c>
      <c r="B113" s="69" t="s">
        <v>26</v>
      </c>
      <c r="C113" s="209" t="s">
        <v>36</v>
      </c>
      <c r="D113" s="66" t="s">
        <v>523</v>
      </c>
      <c r="E113" s="237">
        <v>45968</v>
      </c>
      <c r="F113" s="237">
        <v>45982</v>
      </c>
      <c r="G113" s="199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88">
        <v>132</v>
      </c>
      <c r="W113" s="31"/>
      <c r="X113" s="31"/>
      <c r="Y113" s="28"/>
      <c r="Z113" s="30"/>
      <c r="AA113" s="244"/>
      <c r="AB113" s="238"/>
      <c r="AC113" s="238"/>
      <c r="AD113" s="238"/>
      <c r="AE113" s="238"/>
      <c r="AF113" s="238"/>
      <c r="AG113" s="238"/>
      <c r="AH113" s="238"/>
      <c r="AI113" s="238"/>
      <c r="AJ113" s="238"/>
      <c r="AK113" s="238"/>
      <c r="AL113" s="238"/>
      <c r="AM113" s="238"/>
      <c r="AN113" s="175"/>
      <c r="AO113" s="238"/>
      <c r="AP113" s="238"/>
      <c r="AQ113" s="238"/>
      <c r="AR113" s="238"/>
    </row>
    <row r="114" spans="1:44" x14ac:dyDescent="0.2">
      <c r="A114" s="248" t="s">
        <v>835</v>
      </c>
      <c r="B114" s="248" t="s">
        <v>296</v>
      </c>
      <c r="C114" s="243" t="s">
        <v>44</v>
      </c>
      <c r="D114" s="249" t="s">
        <v>836</v>
      </c>
      <c r="E114" s="237">
        <v>45975</v>
      </c>
      <c r="F114" s="245"/>
      <c r="G114" s="246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88">
        <v>135</v>
      </c>
      <c r="W114" s="31"/>
      <c r="X114" s="31"/>
      <c r="Y114" s="28"/>
      <c r="Z114" s="30"/>
      <c r="AA114" s="244"/>
      <c r="AB114" s="238"/>
      <c r="AC114" s="238"/>
      <c r="AD114" s="238"/>
      <c r="AE114" s="238"/>
      <c r="AF114" s="238"/>
      <c r="AG114" s="238"/>
      <c r="AH114" s="238"/>
      <c r="AI114" s="238"/>
      <c r="AJ114" s="238"/>
      <c r="AK114" s="238"/>
      <c r="AL114" s="238"/>
      <c r="AM114" s="238"/>
      <c r="AN114" s="175"/>
      <c r="AO114" s="238"/>
      <c r="AP114" s="238"/>
      <c r="AQ114" s="238"/>
      <c r="AR114" s="238"/>
    </row>
    <row r="115" spans="1:44" x14ac:dyDescent="0.2">
      <c r="A115" s="69" t="s">
        <v>573</v>
      </c>
      <c r="B115" s="69" t="s">
        <v>574</v>
      </c>
      <c r="C115" s="209" t="s">
        <v>39</v>
      </c>
      <c r="D115" s="66" t="s">
        <v>575</v>
      </c>
      <c r="E115" s="202"/>
      <c r="F115" s="237">
        <v>45982</v>
      </c>
      <c r="G115" s="199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88">
        <v>136</v>
      </c>
      <c r="W115" s="31"/>
      <c r="X115" s="31"/>
      <c r="Y115" s="28"/>
      <c r="Z115" s="30"/>
      <c r="AA115" s="244"/>
      <c r="AB115" s="238"/>
      <c r="AC115" s="238"/>
      <c r="AD115" s="238"/>
      <c r="AE115" s="238"/>
      <c r="AF115" s="238"/>
      <c r="AG115" s="238"/>
      <c r="AH115" s="238"/>
      <c r="AI115" s="238"/>
      <c r="AJ115" s="238"/>
      <c r="AK115" s="238"/>
      <c r="AL115" s="238"/>
      <c r="AM115" s="238"/>
      <c r="AN115" s="175"/>
      <c r="AO115" s="238"/>
      <c r="AP115" s="238"/>
      <c r="AQ115" s="238"/>
      <c r="AR115" s="238"/>
    </row>
    <row r="116" spans="1:44" x14ac:dyDescent="0.2">
      <c r="A116" s="69" t="s">
        <v>59</v>
      </c>
      <c r="B116" s="69" t="s">
        <v>75</v>
      </c>
      <c r="C116" s="209" t="s">
        <v>62</v>
      </c>
      <c r="D116" s="66" t="s">
        <v>498</v>
      </c>
      <c r="E116" s="237">
        <v>45968</v>
      </c>
      <c r="F116" s="237">
        <v>45982</v>
      </c>
      <c r="G116" s="143">
        <v>46003</v>
      </c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88">
        <v>139</v>
      </c>
      <c r="W116" s="31"/>
      <c r="X116" s="31"/>
      <c r="Y116" s="28"/>
      <c r="Z116" s="30"/>
      <c r="AA116" s="244"/>
      <c r="AB116" s="238"/>
      <c r="AC116" s="238"/>
      <c r="AD116" s="238"/>
      <c r="AE116" s="238"/>
      <c r="AF116" s="238"/>
      <c r="AG116" s="238"/>
      <c r="AH116" s="238"/>
      <c r="AI116" s="238"/>
      <c r="AJ116" s="238"/>
      <c r="AK116" s="238"/>
      <c r="AL116" s="238"/>
      <c r="AM116" s="238"/>
      <c r="AN116" s="175"/>
      <c r="AO116" s="238"/>
      <c r="AP116" s="238"/>
      <c r="AQ116" s="238"/>
      <c r="AR116" s="238"/>
    </row>
    <row r="117" spans="1:44" x14ac:dyDescent="0.2">
      <c r="A117" s="69" t="s">
        <v>59</v>
      </c>
      <c r="B117" s="69" t="s">
        <v>295</v>
      </c>
      <c r="C117" s="209" t="s">
        <v>38</v>
      </c>
      <c r="D117" s="66" t="s">
        <v>748</v>
      </c>
      <c r="E117" s="237">
        <v>45975</v>
      </c>
      <c r="F117" s="237">
        <v>45989</v>
      </c>
      <c r="G117" s="246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88">
        <v>141</v>
      </c>
      <c r="W117" s="31"/>
      <c r="X117" s="31"/>
      <c r="Y117" s="28"/>
      <c r="Z117" s="30"/>
      <c r="AA117" s="244"/>
      <c r="AB117" s="238"/>
      <c r="AC117" s="238"/>
      <c r="AD117" s="238"/>
      <c r="AE117" s="238"/>
      <c r="AF117" s="238"/>
      <c r="AG117" s="238"/>
      <c r="AH117" s="238"/>
      <c r="AI117" s="238"/>
      <c r="AJ117" s="238"/>
      <c r="AK117" s="238"/>
      <c r="AL117" s="238"/>
      <c r="AM117" s="238"/>
      <c r="AN117" s="175"/>
      <c r="AO117" s="238"/>
      <c r="AP117" s="238"/>
      <c r="AQ117" s="238"/>
      <c r="AR117" s="238"/>
    </row>
    <row r="118" spans="1:44" x14ac:dyDescent="0.2">
      <c r="A118" s="69" t="s">
        <v>657</v>
      </c>
      <c r="B118" s="69" t="s">
        <v>658</v>
      </c>
      <c r="C118" s="209" t="s">
        <v>36</v>
      </c>
      <c r="D118" s="66" t="s">
        <v>659</v>
      </c>
      <c r="E118" s="245"/>
      <c r="F118" s="237">
        <v>45989</v>
      </c>
      <c r="G118" s="143">
        <v>46003</v>
      </c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88">
        <v>144</v>
      </c>
      <c r="W118" s="31"/>
      <c r="X118" s="31"/>
      <c r="Y118" s="28"/>
      <c r="Z118" s="30"/>
      <c r="AA118" s="244"/>
      <c r="AB118" s="177"/>
      <c r="AC118" s="177"/>
      <c r="AD118" s="177"/>
      <c r="AE118" s="177"/>
      <c r="AF118" s="177"/>
      <c r="AG118" s="177"/>
      <c r="AH118" s="177"/>
      <c r="AI118" s="177"/>
      <c r="AJ118" s="179"/>
      <c r="AK118" s="177"/>
      <c r="AL118" s="177"/>
      <c r="AM118" s="177"/>
      <c r="AN118" s="175"/>
      <c r="AO118" s="177"/>
      <c r="AP118" s="177"/>
      <c r="AQ118" s="177"/>
      <c r="AR118" s="177"/>
    </row>
    <row r="119" spans="1:44" x14ac:dyDescent="0.2">
      <c r="A119" s="69" t="s">
        <v>753</v>
      </c>
      <c r="B119" s="69" t="s">
        <v>318</v>
      </c>
      <c r="C119" s="209" t="s">
        <v>76</v>
      </c>
      <c r="D119" s="66" t="s">
        <v>754</v>
      </c>
      <c r="E119" s="237">
        <v>45975</v>
      </c>
      <c r="F119" s="237">
        <v>45989</v>
      </c>
      <c r="G119" s="246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88">
        <v>148</v>
      </c>
      <c r="W119" s="31"/>
      <c r="X119" s="31"/>
      <c r="Y119" s="28"/>
      <c r="Z119" s="30"/>
      <c r="AA119" s="244"/>
      <c r="AB119" s="177"/>
      <c r="AC119" s="177"/>
      <c r="AD119" s="177"/>
      <c r="AE119" s="177"/>
      <c r="AF119" s="177"/>
      <c r="AG119" s="177"/>
      <c r="AH119" s="177"/>
      <c r="AI119" s="177"/>
      <c r="AJ119" s="179"/>
      <c r="AK119" s="177"/>
      <c r="AL119" s="177"/>
      <c r="AM119" s="177"/>
      <c r="AN119" s="177"/>
      <c r="AO119" s="177"/>
      <c r="AP119" s="177"/>
      <c r="AQ119" s="177"/>
      <c r="AR119" s="177"/>
    </row>
    <row r="120" spans="1:44" x14ac:dyDescent="0.2">
      <c r="A120" s="211" t="s">
        <v>760</v>
      </c>
      <c r="B120" s="211" t="s">
        <v>226</v>
      </c>
      <c r="C120" s="243" t="s">
        <v>39</v>
      </c>
      <c r="D120" s="244" t="s">
        <v>761</v>
      </c>
      <c r="E120" s="237">
        <v>45975</v>
      </c>
      <c r="F120" s="237">
        <v>45989</v>
      </c>
      <c r="G120" s="246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4"/>
      <c r="U120" s="174"/>
      <c r="V120" s="88">
        <v>149</v>
      </c>
      <c r="W120" s="31"/>
      <c r="X120" s="31"/>
      <c r="Y120" s="28"/>
      <c r="Z120" s="30"/>
      <c r="AA120" s="244"/>
      <c r="AB120" s="177"/>
      <c r="AC120" s="177"/>
      <c r="AD120" s="177"/>
      <c r="AE120" s="177"/>
      <c r="AF120" s="177"/>
      <c r="AG120" s="177"/>
      <c r="AH120" s="177"/>
      <c r="AI120" s="177"/>
      <c r="AJ120" s="179"/>
      <c r="AK120" s="177"/>
      <c r="AL120" s="177"/>
      <c r="AM120" s="177"/>
      <c r="AN120" s="177"/>
      <c r="AO120" s="177"/>
      <c r="AP120" s="177"/>
      <c r="AQ120" s="177"/>
      <c r="AR120" s="177"/>
    </row>
    <row r="121" spans="1:44" x14ac:dyDescent="0.2">
      <c r="A121" s="69" t="s">
        <v>277</v>
      </c>
      <c r="B121" s="69" t="s">
        <v>278</v>
      </c>
      <c r="C121" s="209" t="s">
        <v>48</v>
      </c>
      <c r="D121" s="66" t="s">
        <v>711</v>
      </c>
      <c r="E121" s="237">
        <v>45975</v>
      </c>
      <c r="F121" s="237">
        <v>45989</v>
      </c>
      <c r="G121" s="246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88">
        <v>151</v>
      </c>
      <c r="W121" s="31"/>
      <c r="X121" s="31"/>
      <c r="Y121" s="28"/>
      <c r="Z121" s="30"/>
      <c r="AA121" s="244"/>
      <c r="AB121" s="177"/>
      <c r="AC121" s="177"/>
      <c r="AD121" s="177"/>
      <c r="AE121" s="177"/>
      <c r="AF121" s="177"/>
      <c r="AG121" s="177"/>
      <c r="AH121" s="177"/>
      <c r="AI121" s="177"/>
      <c r="AJ121" s="179"/>
      <c r="AK121" s="177"/>
      <c r="AL121" s="177"/>
      <c r="AM121" s="177"/>
      <c r="AN121" s="177"/>
      <c r="AO121" s="177"/>
      <c r="AP121" s="177"/>
      <c r="AQ121" s="177"/>
      <c r="AR121" s="177"/>
    </row>
    <row r="122" spans="1:44" x14ac:dyDescent="0.2">
      <c r="A122" s="211" t="s">
        <v>266</v>
      </c>
      <c r="B122" s="211" t="s">
        <v>267</v>
      </c>
      <c r="C122" s="243" t="s">
        <v>35</v>
      </c>
      <c r="D122" s="244" t="s">
        <v>809</v>
      </c>
      <c r="E122" s="237">
        <v>45975</v>
      </c>
      <c r="F122" s="245"/>
      <c r="G122" s="246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88">
        <v>100</v>
      </c>
      <c r="W122" s="31"/>
      <c r="X122" s="31"/>
      <c r="Y122" s="28"/>
      <c r="Z122" s="30"/>
      <c r="AB122" s="177"/>
      <c r="AC122" s="177"/>
      <c r="AD122" s="177"/>
      <c r="AE122" s="177"/>
      <c r="AF122" s="177"/>
      <c r="AG122" s="177"/>
      <c r="AH122" s="177"/>
      <c r="AI122" s="177"/>
      <c r="AJ122" s="179"/>
      <c r="AK122" s="177"/>
      <c r="AL122" s="177"/>
      <c r="AM122" s="177"/>
      <c r="AN122" s="177"/>
      <c r="AO122" s="177"/>
      <c r="AP122" s="177"/>
      <c r="AQ122" s="177"/>
      <c r="AR122" s="177"/>
    </row>
    <row r="123" spans="1:44" x14ac:dyDescent="0.2">
      <c r="A123" s="211" t="s">
        <v>268</v>
      </c>
      <c r="B123" s="211" t="s">
        <v>228</v>
      </c>
      <c r="C123" s="243" t="s">
        <v>35</v>
      </c>
      <c r="D123" s="244" t="s">
        <v>804</v>
      </c>
      <c r="E123" s="237">
        <v>45975</v>
      </c>
      <c r="F123" s="245"/>
      <c r="G123" s="246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88">
        <v>101</v>
      </c>
      <c r="W123" s="31"/>
      <c r="X123" s="31"/>
      <c r="Y123" s="28"/>
      <c r="Z123" s="30"/>
      <c r="AB123" s="177"/>
      <c r="AC123" s="177"/>
      <c r="AD123" s="177"/>
      <c r="AE123" s="177"/>
      <c r="AF123" s="177"/>
      <c r="AG123" s="177"/>
      <c r="AH123" s="177"/>
      <c r="AI123" s="177"/>
      <c r="AJ123" s="179"/>
      <c r="AK123" s="177"/>
      <c r="AL123" s="177"/>
      <c r="AM123" s="177"/>
      <c r="AN123" s="177"/>
      <c r="AO123" s="177"/>
      <c r="AP123" s="177"/>
      <c r="AQ123" s="177"/>
      <c r="AR123" s="177"/>
    </row>
    <row r="124" spans="1:44" x14ac:dyDescent="0.2">
      <c r="A124" s="211" t="s">
        <v>837</v>
      </c>
      <c r="B124" s="211" t="s">
        <v>284</v>
      </c>
      <c r="C124" s="243" t="s">
        <v>62</v>
      </c>
      <c r="D124" s="244" t="s">
        <v>838</v>
      </c>
      <c r="E124" s="237">
        <v>45975</v>
      </c>
      <c r="F124" s="245"/>
      <c r="G124" s="246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88">
        <v>102</v>
      </c>
      <c r="W124" s="31"/>
      <c r="X124" s="31"/>
      <c r="Y124" s="28"/>
      <c r="Z124" s="30"/>
      <c r="AB124" s="176"/>
      <c r="AC124" s="176"/>
      <c r="AD124" s="176"/>
      <c r="AE124" s="176"/>
      <c r="AF124" s="175"/>
      <c r="AG124" s="175"/>
      <c r="AH124" s="175"/>
      <c r="AI124" s="175"/>
      <c r="AJ124" s="179"/>
      <c r="AK124" s="175"/>
      <c r="AL124" s="175"/>
      <c r="AM124" s="239"/>
      <c r="AN124" s="175"/>
      <c r="AO124" s="175"/>
      <c r="AP124" s="175"/>
      <c r="AQ124" s="175"/>
      <c r="AR124" s="175"/>
    </row>
    <row r="125" spans="1:44" x14ac:dyDescent="0.2">
      <c r="A125" s="69" t="s">
        <v>138</v>
      </c>
      <c r="B125" s="69" t="s">
        <v>46</v>
      </c>
      <c r="C125" s="209" t="s">
        <v>37</v>
      </c>
      <c r="D125" s="66" t="s">
        <v>510</v>
      </c>
      <c r="E125" s="237">
        <v>45968</v>
      </c>
      <c r="F125" s="237">
        <v>45982</v>
      </c>
      <c r="G125" s="143">
        <v>46003</v>
      </c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88">
        <v>103</v>
      </c>
      <c r="W125" s="47"/>
      <c r="X125" s="47"/>
      <c r="Y125" s="38"/>
      <c r="Z125" s="39"/>
      <c r="AB125" s="176"/>
      <c r="AC125" s="175"/>
      <c r="AD125" s="173"/>
      <c r="AE125" s="175"/>
      <c r="AF125" s="176"/>
      <c r="AG125" s="176"/>
      <c r="AH125" s="175"/>
      <c r="AI125" s="175"/>
      <c r="AJ125" s="179"/>
      <c r="AK125" s="175"/>
      <c r="AL125" s="175"/>
      <c r="AM125" s="175"/>
      <c r="AN125" s="175"/>
      <c r="AO125" s="175"/>
      <c r="AP125" s="175"/>
      <c r="AQ125" s="175"/>
      <c r="AR125" s="175"/>
    </row>
    <row r="126" spans="1:44" x14ac:dyDescent="0.2">
      <c r="A126" s="69" t="s">
        <v>771</v>
      </c>
      <c r="B126" s="69" t="s">
        <v>80</v>
      </c>
      <c r="C126" s="209" t="s">
        <v>66</v>
      </c>
      <c r="D126" s="66" t="s">
        <v>772</v>
      </c>
      <c r="E126" s="237">
        <v>45975</v>
      </c>
      <c r="F126" s="237">
        <v>45989</v>
      </c>
      <c r="G126" s="246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88">
        <v>104</v>
      </c>
      <c r="W126" s="31"/>
      <c r="X126" s="31"/>
      <c r="Y126" s="28"/>
      <c r="Z126" s="30"/>
      <c r="AB126" s="176"/>
      <c r="AC126" s="176"/>
      <c r="AD126" s="238"/>
      <c r="AE126" s="175"/>
      <c r="AF126" s="175"/>
      <c r="AG126" s="175"/>
      <c r="AH126" s="175"/>
      <c r="AI126" s="175"/>
      <c r="AJ126" s="179"/>
      <c r="AK126" s="175"/>
      <c r="AL126" s="175"/>
      <c r="AM126" s="239"/>
      <c r="AN126" s="175"/>
      <c r="AO126" s="175"/>
      <c r="AP126" s="175"/>
      <c r="AQ126" s="175"/>
      <c r="AR126" s="175"/>
    </row>
    <row r="127" spans="1:44" x14ac:dyDescent="0.2">
      <c r="A127" s="69" t="s">
        <v>82</v>
      </c>
      <c r="B127" s="69" t="s">
        <v>45</v>
      </c>
      <c r="C127" s="209" t="s">
        <v>35</v>
      </c>
      <c r="D127" s="66" t="s">
        <v>427</v>
      </c>
      <c r="E127" s="237">
        <v>45968</v>
      </c>
      <c r="F127" s="237">
        <v>45982</v>
      </c>
      <c r="G127" s="143">
        <v>46003</v>
      </c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  <c r="V127" s="88">
        <v>105</v>
      </c>
      <c r="W127" s="31"/>
      <c r="X127" s="31"/>
      <c r="Y127" s="28"/>
      <c r="Z127" s="30"/>
      <c r="AB127" s="176"/>
      <c r="AC127" s="238"/>
      <c r="AD127" s="238"/>
      <c r="AE127" s="177"/>
      <c r="AF127" s="177"/>
      <c r="AG127" s="177"/>
      <c r="AH127" s="177"/>
      <c r="AI127" s="177"/>
      <c r="AJ127" s="179"/>
      <c r="AK127" s="239"/>
      <c r="AL127" s="175"/>
      <c r="AM127" s="239"/>
      <c r="AN127" s="175"/>
      <c r="AO127" s="175"/>
      <c r="AP127" s="175"/>
      <c r="AQ127" s="175"/>
      <c r="AR127" s="175"/>
    </row>
    <row r="128" spans="1:44" x14ac:dyDescent="0.2">
      <c r="A128" s="69" t="s">
        <v>567</v>
      </c>
      <c r="B128" s="69" t="s">
        <v>30</v>
      </c>
      <c r="C128" s="209" t="s">
        <v>36</v>
      </c>
      <c r="D128" s="66" t="s">
        <v>568</v>
      </c>
      <c r="E128" s="202"/>
      <c r="F128" s="237">
        <v>45982</v>
      </c>
      <c r="G128" s="199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4"/>
      <c r="S128" s="174"/>
      <c r="T128" s="174"/>
      <c r="U128" s="174"/>
      <c r="V128" s="88">
        <v>106</v>
      </c>
      <c r="W128" s="31"/>
      <c r="X128" s="31"/>
      <c r="Y128" s="28"/>
      <c r="Z128" s="30"/>
      <c r="AB128" s="176"/>
      <c r="AC128" s="176"/>
      <c r="AD128" s="176"/>
      <c r="AE128" s="238"/>
      <c r="AF128" s="238"/>
      <c r="AG128" s="176"/>
      <c r="AH128" s="176"/>
      <c r="AI128" s="175"/>
      <c r="AJ128" s="175"/>
      <c r="AK128" s="239"/>
      <c r="AL128" s="239"/>
      <c r="AM128" s="239"/>
      <c r="AN128" s="175"/>
      <c r="AO128" s="240"/>
      <c r="AP128" s="175"/>
      <c r="AQ128" s="175"/>
      <c r="AR128" s="175"/>
    </row>
    <row r="129" spans="1:44" x14ac:dyDescent="0.2">
      <c r="A129" s="69" t="s">
        <v>311</v>
      </c>
      <c r="B129" s="69" t="s">
        <v>101</v>
      </c>
      <c r="C129" s="209" t="s">
        <v>62</v>
      </c>
      <c r="D129" s="66" t="s">
        <v>664</v>
      </c>
      <c r="E129" s="237">
        <v>45975</v>
      </c>
      <c r="F129" s="237">
        <v>45989</v>
      </c>
      <c r="G129" s="143">
        <v>46003</v>
      </c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4"/>
      <c r="U129" s="174"/>
      <c r="V129" s="88">
        <v>107</v>
      </c>
      <c r="W129" s="31"/>
      <c r="X129" s="31"/>
      <c r="Y129" s="28"/>
      <c r="Z129" s="30"/>
      <c r="AB129" s="176"/>
      <c r="AC129" s="176"/>
      <c r="AD129" s="176"/>
      <c r="AE129" s="176"/>
      <c r="AF129" s="176"/>
      <c r="AG129" s="176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</row>
    <row r="130" spans="1:44" x14ac:dyDescent="0.2">
      <c r="A130" s="69" t="s">
        <v>730</v>
      </c>
      <c r="B130" s="69" t="s">
        <v>22</v>
      </c>
      <c r="C130" s="209" t="s">
        <v>35</v>
      </c>
      <c r="D130" s="66" t="s">
        <v>731</v>
      </c>
      <c r="E130" s="237">
        <v>45975</v>
      </c>
      <c r="F130" s="237">
        <v>45989</v>
      </c>
      <c r="G130" s="246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  <c r="V130" s="88">
        <v>108</v>
      </c>
      <c r="W130" s="47"/>
      <c r="X130" s="47"/>
      <c r="Y130" s="38"/>
      <c r="Z130" s="39"/>
      <c r="AB130" s="176"/>
      <c r="AC130" s="176"/>
      <c r="AD130" s="176"/>
      <c r="AE130" s="176"/>
      <c r="AF130" s="176"/>
      <c r="AG130" s="176"/>
      <c r="AH130" s="176"/>
      <c r="AI130" s="175"/>
      <c r="AJ130" s="179"/>
      <c r="AK130" s="175"/>
      <c r="AL130" s="175"/>
      <c r="AM130" s="175"/>
      <c r="AN130" s="241"/>
      <c r="AO130" s="175"/>
      <c r="AP130" s="175"/>
      <c r="AQ130" s="175"/>
      <c r="AR130" s="240"/>
    </row>
    <row r="131" spans="1:44" x14ac:dyDescent="0.2">
      <c r="A131" s="69" t="s">
        <v>380</v>
      </c>
      <c r="B131" s="69" t="s">
        <v>536</v>
      </c>
      <c r="C131" s="209" t="s">
        <v>85</v>
      </c>
      <c r="D131" s="66" t="s">
        <v>537</v>
      </c>
      <c r="E131" s="237">
        <v>45968</v>
      </c>
      <c r="F131" s="237">
        <v>45982</v>
      </c>
      <c r="G131" s="199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88">
        <v>109</v>
      </c>
      <c r="W131" s="47"/>
      <c r="X131" s="47"/>
      <c r="Y131" s="38"/>
      <c r="Z131" s="39"/>
      <c r="AB131" s="177"/>
      <c r="AC131" s="177"/>
      <c r="AD131" s="176"/>
      <c r="AE131" s="175"/>
      <c r="AF131" s="176"/>
      <c r="AG131" s="176"/>
      <c r="AH131" s="175"/>
      <c r="AI131" s="175"/>
      <c r="AJ131" s="175"/>
      <c r="AK131" s="175"/>
      <c r="AL131" s="175"/>
      <c r="AM131" s="239"/>
      <c r="AN131" s="175"/>
      <c r="AO131" s="175"/>
      <c r="AP131" s="175"/>
      <c r="AQ131" s="175"/>
      <c r="AR131" s="175"/>
    </row>
    <row r="132" spans="1:44" x14ac:dyDescent="0.2">
      <c r="A132" s="69" t="s">
        <v>227</v>
      </c>
      <c r="B132" s="69" t="s">
        <v>228</v>
      </c>
      <c r="C132" s="209" t="s">
        <v>37</v>
      </c>
      <c r="D132" s="66" t="s">
        <v>559</v>
      </c>
      <c r="E132" s="237">
        <v>45968</v>
      </c>
      <c r="F132" s="237">
        <v>45982</v>
      </c>
      <c r="G132" s="199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88">
        <v>110</v>
      </c>
      <c r="W132" s="47"/>
      <c r="X132" s="47"/>
      <c r="Y132" s="38"/>
      <c r="Z132" s="39"/>
      <c r="AB132" s="176"/>
      <c r="AC132" s="238"/>
      <c r="AD132" s="176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</row>
    <row r="133" spans="1:44" x14ac:dyDescent="0.2">
      <c r="A133" s="69" t="s">
        <v>53</v>
      </c>
      <c r="B133" s="69" t="s">
        <v>312</v>
      </c>
      <c r="C133" s="209" t="s">
        <v>62</v>
      </c>
      <c r="D133" s="66" t="s">
        <v>665</v>
      </c>
      <c r="E133" s="237">
        <v>45975</v>
      </c>
      <c r="F133" s="237">
        <v>45989</v>
      </c>
      <c r="G133" s="143">
        <v>46003</v>
      </c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  <c r="V133" s="88">
        <v>111</v>
      </c>
      <c r="W133" s="31"/>
      <c r="X133" s="31"/>
      <c r="Y133" s="28"/>
      <c r="Z133" s="30"/>
      <c r="AB133" s="176"/>
      <c r="AC133" s="176"/>
      <c r="AD133" s="176"/>
      <c r="AE133" s="176"/>
      <c r="AF133" s="238"/>
      <c r="AG133" s="238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</row>
    <row r="134" spans="1:44" x14ac:dyDescent="0.2">
      <c r="A134" s="69" t="s">
        <v>70</v>
      </c>
      <c r="B134" s="69" t="s">
        <v>71</v>
      </c>
      <c r="C134" s="209" t="s">
        <v>36</v>
      </c>
      <c r="D134" s="66" t="s">
        <v>435</v>
      </c>
      <c r="E134" s="237">
        <v>45968</v>
      </c>
      <c r="F134" s="237">
        <v>45982</v>
      </c>
      <c r="G134" s="195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/>
      <c r="V134" s="88">
        <v>112</v>
      </c>
      <c r="W134" s="31"/>
      <c r="X134" s="31"/>
      <c r="Y134" s="28"/>
      <c r="Z134" s="30"/>
      <c r="AB134" s="176"/>
      <c r="AC134" s="176"/>
      <c r="AD134" s="176"/>
      <c r="AE134" s="176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</row>
    <row r="135" spans="1:44" x14ac:dyDescent="0.2">
      <c r="A135" s="29" t="s">
        <v>1031</v>
      </c>
      <c r="B135" s="29" t="s">
        <v>1032</v>
      </c>
      <c r="C135" s="28" t="s">
        <v>39</v>
      </c>
      <c r="D135" s="30" t="s">
        <v>1033</v>
      </c>
      <c r="E135" s="174"/>
      <c r="F135" s="174"/>
      <c r="G135" s="174"/>
      <c r="H135" s="174"/>
      <c r="I135" s="174"/>
      <c r="J135" s="174"/>
      <c r="K135" s="174"/>
      <c r="L135" s="174"/>
      <c r="M135" s="133">
        <v>45982</v>
      </c>
      <c r="N135" s="174"/>
      <c r="O135" s="174"/>
      <c r="P135" s="174"/>
      <c r="Q135" s="174"/>
      <c r="R135" s="174"/>
      <c r="S135" s="174"/>
      <c r="T135" s="174"/>
      <c r="U135" s="174"/>
      <c r="V135" s="88">
        <v>113</v>
      </c>
      <c r="W135" s="31"/>
      <c r="X135" s="31"/>
      <c r="Y135" s="28"/>
      <c r="Z135" s="30"/>
      <c r="AB135" s="176"/>
      <c r="AC135" s="176"/>
      <c r="AD135" s="176"/>
      <c r="AE135" s="176"/>
      <c r="AF135" s="238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</row>
    <row r="136" spans="1:44" x14ac:dyDescent="0.2">
      <c r="A136" s="211" t="s">
        <v>269</v>
      </c>
      <c r="B136" s="211" t="s">
        <v>270</v>
      </c>
      <c r="C136" s="243" t="s">
        <v>35</v>
      </c>
      <c r="D136" s="244" t="s">
        <v>844</v>
      </c>
      <c r="E136" s="237">
        <v>45975</v>
      </c>
      <c r="F136" s="245"/>
      <c r="G136" s="246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4"/>
      <c r="U136" s="174"/>
      <c r="V136" s="88">
        <v>114</v>
      </c>
      <c r="W136" s="31"/>
      <c r="X136" s="31"/>
      <c r="Y136" s="28"/>
      <c r="Z136" s="30"/>
      <c r="AB136" s="176"/>
      <c r="AC136" s="176"/>
      <c r="AD136" s="173"/>
      <c r="AE136" s="175"/>
      <c r="AF136" s="176"/>
      <c r="AG136" s="176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</row>
    <row r="137" spans="1:44" x14ac:dyDescent="0.2">
      <c r="A137" s="69" t="s">
        <v>283</v>
      </c>
      <c r="B137" s="69" t="s">
        <v>717</v>
      </c>
      <c r="C137" s="209" t="s">
        <v>76</v>
      </c>
      <c r="D137" s="66" t="s">
        <v>718</v>
      </c>
      <c r="E137" s="237">
        <v>45975</v>
      </c>
      <c r="F137" s="237">
        <v>45989</v>
      </c>
      <c r="G137" s="246"/>
      <c r="H137" s="174"/>
      <c r="I137" s="174"/>
      <c r="J137" s="174"/>
      <c r="K137" s="174"/>
      <c r="L137" s="174"/>
      <c r="M137" s="174"/>
      <c r="N137" s="174"/>
      <c r="O137" s="174"/>
      <c r="P137" s="174"/>
      <c r="Q137" s="174"/>
      <c r="R137" s="174"/>
      <c r="S137" s="174"/>
      <c r="T137" s="174"/>
      <c r="U137" s="174"/>
      <c r="V137" s="88">
        <v>116</v>
      </c>
      <c r="W137" s="31"/>
      <c r="X137" s="31"/>
      <c r="Y137" s="28"/>
      <c r="Z137" s="30"/>
      <c r="AB137" s="176"/>
      <c r="AC137" s="176"/>
      <c r="AD137" s="176"/>
      <c r="AE137" s="176"/>
      <c r="AF137" s="238"/>
      <c r="AG137" s="176"/>
      <c r="AH137" s="175"/>
      <c r="AI137" s="175"/>
      <c r="AJ137" s="175"/>
      <c r="AK137" s="239"/>
      <c r="AL137" s="175"/>
      <c r="AM137" s="175"/>
      <c r="AN137" s="175"/>
      <c r="AO137" s="175"/>
      <c r="AP137" s="175"/>
      <c r="AQ137" s="175"/>
      <c r="AR137" s="175"/>
    </row>
    <row r="138" spans="1:44" x14ac:dyDescent="0.2">
      <c r="A138" s="69" t="s">
        <v>628</v>
      </c>
      <c r="B138" s="69" t="s">
        <v>629</v>
      </c>
      <c r="C138" s="209" t="s">
        <v>36</v>
      </c>
      <c r="D138" s="66" t="s">
        <v>630</v>
      </c>
      <c r="E138" s="202"/>
      <c r="F138" s="237">
        <v>45982</v>
      </c>
      <c r="G138" s="199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88">
        <v>118</v>
      </c>
      <c r="W138" s="31"/>
      <c r="X138" s="31"/>
      <c r="Y138" s="28"/>
      <c r="Z138" s="30"/>
      <c r="AB138" s="176"/>
      <c r="AC138" s="176"/>
      <c r="AD138" s="176"/>
      <c r="AE138" s="176"/>
      <c r="AF138" s="238"/>
      <c r="AG138" s="176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  <c r="AR138" s="175"/>
    </row>
    <row r="139" spans="1:44" x14ac:dyDescent="0.2">
      <c r="A139" s="69" t="s">
        <v>515</v>
      </c>
      <c r="B139" s="69" t="s">
        <v>516</v>
      </c>
      <c r="C139" s="209" t="s">
        <v>454</v>
      </c>
      <c r="D139" s="66" t="s">
        <v>517</v>
      </c>
      <c r="E139" s="237">
        <v>45968</v>
      </c>
      <c r="F139" s="237">
        <v>45982</v>
      </c>
      <c r="G139" s="195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/>
      <c r="V139" s="88">
        <v>120</v>
      </c>
      <c r="W139" s="31"/>
      <c r="X139" s="31"/>
      <c r="Y139" s="28"/>
      <c r="Z139" s="30"/>
      <c r="AB139" s="177"/>
      <c r="AC139" s="177"/>
      <c r="AD139" s="177"/>
      <c r="AE139" s="177"/>
      <c r="AF139" s="177"/>
      <c r="AG139" s="177"/>
      <c r="AH139" s="177"/>
      <c r="AI139" s="177"/>
      <c r="AJ139" s="177"/>
      <c r="AK139" s="239"/>
      <c r="AL139" s="175"/>
      <c r="AM139" s="175"/>
      <c r="AN139" s="175"/>
      <c r="AO139" s="175"/>
      <c r="AP139" s="175"/>
      <c r="AQ139" s="175"/>
      <c r="AR139" s="175"/>
    </row>
    <row r="140" spans="1:44" x14ac:dyDescent="0.2">
      <c r="A140" s="29" t="s">
        <v>1059</v>
      </c>
      <c r="B140" s="29" t="s">
        <v>1060</v>
      </c>
      <c r="C140" s="28" t="s">
        <v>62</v>
      </c>
      <c r="D140" s="30" t="s">
        <v>1061</v>
      </c>
      <c r="E140" s="174"/>
      <c r="F140" s="174"/>
      <c r="G140" s="174"/>
      <c r="H140" s="174"/>
      <c r="I140" s="174"/>
      <c r="J140" s="174"/>
      <c r="K140" s="174"/>
      <c r="L140" s="174"/>
      <c r="M140" s="174"/>
      <c r="N140" s="174"/>
      <c r="O140" s="174"/>
      <c r="P140" s="174"/>
      <c r="Q140" s="133">
        <v>45996</v>
      </c>
      <c r="R140" s="174"/>
      <c r="S140" s="174"/>
      <c r="T140" s="174"/>
      <c r="U140" s="174"/>
      <c r="V140" s="88">
        <v>123</v>
      </c>
      <c r="W140" s="31"/>
      <c r="X140" s="31"/>
      <c r="Y140" s="28"/>
      <c r="Z140" s="30"/>
      <c r="AB140" s="176"/>
      <c r="AC140" s="176"/>
      <c r="AD140" s="176"/>
      <c r="AE140" s="176"/>
      <c r="AF140" s="238"/>
      <c r="AG140" s="176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  <c r="AR140" s="175"/>
    </row>
    <row r="141" spans="1:44" x14ac:dyDescent="0.2">
      <c r="A141" s="69" t="s">
        <v>139</v>
      </c>
      <c r="B141" s="69" t="s">
        <v>140</v>
      </c>
      <c r="C141" s="209" t="s">
        <v>66</v>
      </c>
      <c r="D141" s="66" t="s">
        <v>464</v>
      </c>
      <c r="E141" s="188"/>
      <c r="F141" s="237">
        <v>45982</v>
      </c>
      <c r="G141" s="183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  <c r="R141" s="174"/>
      <c r="S141" s="174"/>
      <c r="T141" s="174"/>
      <c r="U141" s="174"/>
      <c r="V141" s="88">
        <v>127</v>
      </c>
      <c r="W141" s="31"/>
      <c r="X141" s="31"/>
      <c r="Y141" s="28"/>
      <c r="Z141" s="30"/>
      <c r="AB141" s="176"/>
      <c r="AC141" s="176"/>
      <c r="AD141" s="176"/>
      <c r="AE141" s="176"/>
      <c r="AF141" s="238"/>
      <c r="AG141" s="175"/>
      <c r="AH141" s="175"/>
      <c r="AI141" s="175"/>
      <c r="AJ141" s="175"/>
      <c r="AK141" s="239"/>
      <c r="AL141" s="175"/>
      <c r="AM141" s="239"/>
      <c r="AN141" s="175"/>
      <c r="AO141" s="175"/>
      <c r="AP141" s="175"/>
      <c r="AQ141" s="175"/>
      <c r="AR141" s="175"/>
    </row>
    <row r="142" spans="1:44" x14ac:dyDescent="0.2">
      <c r="A142" s="211" t="s">
        <v>827</v>
      </c>
      <c r="B142" s="211" t="s">
        <v>46</v>
      </c>
      <c r="C142" s="243" t="s">
        <v>39</v>
      </c>
      <c r="D142" s="244" t="s">
        <v>828</v>
      </c>
      <c r="E142" s="237">
        <v>45975</v>
      </c>
      <c r="F142" s="245"/>
      <c r="G142" s="246"/>
      <c r="H142" s="174"/>
      <c r="I142" s="174"/>
      <c r="J142" s="174"/>
      <c r="K142" s="174"/>
      <c r="L142" s="174"/>
      <c r="M142" s="174"/>
      <c r="N142" s="174"/>
      <c r="O142" s="174"/>
      <c r="P142" s="174"/>
      <c r="Q142" s="174"/>
      <c r="R142" s="174"/>
      <c r="S142" s="174"/>
      <c r="T142" s="174"/>
      <c r="U142" s="174"/>
      <c r="V142" s="88">
        <v>129</v>
      </c>
      <c r="W142" s="31"/>
      <c r="X142" s="31"/>
      <c r="Y142" s="28"/>
      <c r="Z142" s="30"/>
      <c r="AB142" s="176"/>
      <c r="AC142" s="176"/>
      <c r="AD142" s="176"/>
      <c r="AE142" s="176"/>
      <c r="AF142" s="238"/>
      <c r="AG142" s="238"/>
      <c r="AH142" s="176"/>
      <c r="AI142" s="175"/>
      <c r="AJ142" s="175"/>
      <c r="AK142" s="239"/>
      <c r="AL142" s="175"/>
      <c r="AM142" s="175"/>
      <c r="AN142" s="175"/>
      <c r="AO142" s="175"/>
      <c r="AP142" s="175"/>
      <c r="AQ142" s="175"/>
      <c r="AR142" s="175"/>
    </row>
    <row r="143" spans="1:44" x14ac:dyDescent="0.2">
      <c r="A143" s="69" t="s">
        <v>797</v>
      </c>
      <c r="B143" s="69" t="s">
        <v>798</v>
      </c>
      <c r="C143" s="209" t="s">
        <v>44</v>
      </c>
      <c r="D143" s="66" t="s">
        <v>799</v>
      </c>
      <c r="E143" s="237">
        <v>45975</v>
      </c>
      <c r="F143" s="237">
        <v>45989</v>
      </c>
      <c r="G143" s="246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4"/>
      <c r="U143" s="174"/>
      <c r="V143" s="88">
        <v>133</v>
      </c>
      <c r="W143" s="47"/>
      <c r="X143" s="47"/>
      <c r="Y143" s="38"/>
      <c r="Z143" s="39"/>
      <c r="AB143" s="238"/>
      <c r="AC143" s="176"/>
      <c r="AD143" s="176"/>
      <c r="AE143" s="175"/>
      <c r="AF143" s="176"/>
      <c r="AG143" s="176"/>
      <c r="AH143" s="175"/>
      <c r="AI143" s="175"/>
      <c r="AJ143" s="175"/>
      <c r="AK143" s="175"/>
      <c r="AL143" s="175"/>
      <c r="AM143" s="175"/>
      <c r="AN143" s="175"/>
      <c r="AO143" s="175"/>
      <c r="AP143" s="175"/>
      <c r="AQ143" s="175"/>
      <c r="AR143" s="175"/>
    </row>
    <row r="144" spans="1:44" x14ac:dyDescent="0.2">
      <c r="A144" s="69" t="s">
        <v>653</v>
      </c>
      <c r="B144" s="69" t="s">
        <v>654</v>
      </c>
      <c r="C144" s="209" t="s">
        <v>35</v>
      </c>
      <c r="D144" s="66" t="s">
        <v>655</v>
      </c>
      <c r="E144" s="237">
        <v>45975</v>
      </c>
      <c r="F144" s="237">
        <v>45989</v>
      </c>
      <c r="G144" s="143">
        <v>46003</v>
      </c>
      <c r="H144" s="174"/>
      <c r="I144" s="174"/>
      <c r="J144" s="174"/>
      <c r="K144" s="174"/>
      <c r="L144" s="174"/>
      <c r="M144" s="174"/>
      <c r="N144" s="174"/>
      <c r="O144" s="174"/>
      <c r="P144" s="174"/>
      <c r="Q144" s="174"/>
      <c r="R144" s="174"/>
      <c r="S144" s="174"/>
      <c r="T144" s="174"/>
      <c r="U144" s="174"/>
      <c r="V144" s="88">
        <v>134</v>
      </c>
      <c r="W144" s="31"/>
      <c r="X144" s="31"/>
      <c r="Y144" s="28"/>
      <c r="Z144" s="30"/>
      <c r="AB144" s="176"/>
      <c r="AC144" s="238"/>
      <c r="AD144" s="173"/>
      <c r="AE144" s="178"/>
      <c r="AF144" s="175"/>
      <c r="AG144" s="175"/>
      <c r="AH144" s="175"/>
      <c r="AI144" s="175"/>
      <c r="AJ144" s="175"/>
      <c r="AK144" s="175"/>
      <c r="AL144" s="175"/>
      <c r="AM144" s="175"/>
      <c r="AN144" s="175"/>
      <c r="AO144" s="175"/>
      <c r="AP144" s="175"/>
      <c r="AQ144" s="175"/>
      <c r="AR144" s="175"/>
    </row>
    <row r="145" spans="1:44" x14ac:dyDescent="0.2">
      <c r="A145" s="69" t="s">
        <v>230</v>
      </c>
      <c r="B145" s="69" t="s">
        <v>231</v>
      </c>
      <c r="C145" s="209" t="s">
        <v>214</v>
      </c>
      <c r="D145" s="66" t="s">
        <v>843</v>
      </c>
      <c r="E145" s="245"/>
      <c r="F145" s="237">
        <v>45989</v>
      </c>
      <c r="G145" s="246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4"/>
      <c r="S145" s="174"/>
      <c r="T145" s="174"/>
      <c r="U145" s="174"/>
      <c r="V145" s="88">
        <v>137</v>
      </c>
      <c r="W145" s="47"/>
      <c r="X145" s="47"/>
      <c r="Y145" s="38"/>
      <c r="Z145" s="39"/>
      <c r="AB145" s="176"/>
      <c r="AC145" s="238"/>
      <c r="AD145" s="176"/>
      <c r="AE145" s="175"/>
      <c r="AF145" s="175"/>
      <c r="AG145" s="175"/>
      <c r="AH145" s="175"/>
      <c r="AI145" s="175"/>
      <c r="AJ145" s="175"/>
      <c r="AK145" s="175"/>
      <c r="AL145" s="175"/>
      <c r="AM145" s="175"/>
      <c r="AN145" s="175"/>
      <c r="AO145" s="175"/>
      <c r="AP145" s="175"/>
      <c r="AQ145" s="175"/>
      <c r="AR145" s="175"/>
    </row>
    <row r="146" spans="1:44" x14ac:dyDescent="0.2">
      <c r="A146" s="69" t="s">
        <v>443</v>
      </c>
      <c r="B146" s="69" t="s">
        <v>30</v>
      </c>
      <c r="C146" s="209" t="s">
        <v>66</v>
      </c>
      <c r="D146" s="66" t="s">
        <v>444</v>
      </c>
      <c r="E146" s="237">
        <v>45968</v>
      </c>
      <c r="F146" s="237">
        <v>45982</v>
      </c>
      <c r="G146" s="182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88">
        <v>138</v>
      </c>
      <c r="W146" s="31"/>
      <c r="X146" s="31"/>
      <c r="Y146" s="28"/>
      <c r="Z146" s="30"/>
      <c r="AB146" s="176"/>
      <c r="AC146" s="176"/>
      <c r="AD146" s="176"/>
      <c r="AE146" s="176"/>
      <c r="AF146" s="238"/>
      <c r="AG146" s="238"/>
      <c r="AH146" s="176"/>
      <c r="AI146" s="175"/>
      <c r="AJ146" s="175"/>
      <c r="AK146" s="175"/>
      <c r="AL146" s="175"/>
      <c r="AM146" s="175"/>
      <c r="AN146" s="175"/>
      <c r="AO146" s="175"/>
      <c r="AP146" s="175"/>
      <c r="AQ146" s="175"/>
      <c r="AR146" s="175"/>
    </row>
    <row r="147" spans="1:44" x14ac:dyDescent="0.2">
      <c r="A147" s="69" t="s">
        <v>313</v>
      </c>
      <c r="B147" s="69" t="s">
        <v>314</v>
      </c>
      <c r="C147" s="209" t="s">
        <v>62</v>
      </c>
      <c r="D147" s="66" t="s">
        <v>752</v>
      </c>
      <c r="E147" s="237">
        <v>45975</v>
      </c>
      <c r="F147" s="237">
        <v>45989</v>
      </c>
      <c r="G147" s="246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88">
        <v>140</v>
      </c>
      <c r="W147" s="31"/>
      <c r="X147" s="31"/>
      <c r="Y147" s="28"/>
      <c r="Z147" s="30"/>
      <c r="AB147" s="176"/>
      <c r="AC147" s="176"/>
      <c r="AD147" s="176"/>
      <c r="AE147" s="238"/>
      <c r="AF147" s="175"/>
      <c r="AG147" s="175"/>
      <c r="AH147" s="176"/>
      <c r="AI147" s="176"/>
      <c r="AJ147" s="176"/>
      <c r="AK147" s="176"/>
      <c r="AL147" s="176"/>
      <c r="AM147" s="176"/>
      <c r="AN147" s="176"/>
      <c r="AO147" s="175"/>
      <c r="AP147" s="175"/>
      <c r="AQ147" s="175"/>
      <c r="AR147" s="175"/>
    </row>
    <row r="148" spans="1:44" x14ac:dyDescent="0.2">
      <c r="A148" s="69" t="s">
        <v>503</v>
      </c>
      <c r="B148" s="69" t="s">
        <v>504</v>
      </c>
      <c r="C148" s="209" t="s">
        <v>62</v>
      </c>
      <c r="D148" s="66" t="s">
        <v>505</v>
      </c>
      <c r="E148" s="237">
        <v>45968</v>
      </c>
      <c r="F148" s="237">
        <v>45982</v>
      </c>
      <c r="G148" s="143">
        <v>46003</v>
      </c>
      <c r="H148" s="174"/>
      <c r="I148" s="174"/>
      <c r="J148" s="174"/>
      <c r="K148" s="174"/>
      <c r="L148" s="174"/>
      <c r="M148" s="174"/>
      <c r="N148" s="174"/>
      <c r="O148" s="174"/>
      <c r="P148" s="174"/>
      <c r="Q148" s="174"/>
      <c r="R148" s="174"/>
      <c r="S148" s="174"/>
      <c r="T148" s="174"/>
      <c r="U148" s="174"/>
      <c r="V148" s="88">
        <v>142</v>
      </c>
      <c r="W148" s="31"/>
      <c r="X148" s="31"/>
      <c r="Y148" s="28"/>
      <c r="Z148" s="62"/>
      <c r="AB148" s="176"/>
      <c r="AC148" s="238"/>
      <c r="AD148" s="238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</row>
    <row r="149" spans="1:44" x14ac:dyDescent="0.2">
      <c r="A149" s="69" t="s">
        <v>490</v>
      </c>
      <c r="B149" s="69" t="s">
        <v>491</v>
      </c>
      <c r="C149" s="209" t="s">
        <v>44</v>
      </c>
      <c r="D149" s="66" t="s">
        <v>492</v>
      </c>
      <c r="E149" s="237">
        <v>45968</v>
      </c>
      <c r="F149" s="237">
        <v>45982</v>
      </c>
      <c r="G149" s="143">
        <v>46003</v>
      </c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  <c r="S149" s="174"/>
      <c r="T149" s="174"/>
      <c r="U149" s="174"/>
      <c r="V149" s="88">
        <v>143</v>
      </c>
      <c r="W149" s="47"/>
      <c r="X149" s="47"/>
      <c r="Y149" s="38"/>
      <c r="Z149" s="39"/>
      <c r="AB149" s="176"/>
      <c r="AC149" s="176"/>
      <c r="AD149" s="176"/>
      <c r="AE149" s="176"/>
      <c r="AF149" s="238"/>
      <c r="AG149" s="176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</row>
    <row r="150" spans="1:44" x14ac:dyDescent="0.2">
      <c r="A150" s="211" t="s">
        <v>805</v>
      </c>
      <c r="B150" s="211" t="s">
        <v>806</v>
      </c>
      <c r="C150" s="243" t="s">
        <v>76</v>
      </c>
      <c r="D150" s="244" t="s">
        <v>807</v>
      </c>
      <c r="E150" s="237">
        <v>45975</v>
      </c>
      <c r="F150" s="245"/>
      <c r="G150" s="246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  <c r="S150" s="174"/>
      <c r="T150" s="174"/>
      <c r="U150" s="174"/>
      <c r="V150" s="88">
        <v>145</v>
      </c>
      <c r="W150" s="31"/>
      <c r="X150" s="31"/>
      <c r="Y150" s="28"/>
      <c r="Z150" s="30"/>
      <c r="AB150" s="176"/>
      <c r="AC150" s="238"/>
      <c r="AD150" s="238"/>
      <c r="AE150" s="176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</row>
    <row r="151" spans="1:44" x14ac:dyDescent="0.2">
      <c r="A151" s="69" t="s">
        <v>253</v>
      </c>
      <c r="B151" s="69" t="s">
        <v>246</v>
      </c>
      <c r="C151" s="209" t="s">
        <v>44</v>
      </c>
      <c r="D151" s="66" t="s">
        <v>666</v>
      </c>
      <c r="E151" s="237">
        <v>45975</v>
      </c>
      <c r="F151" s="237">
        <v>45989</v>
      </c>
      <c r="G151" s="143">
        <v>46003</v>
      </c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  <c r="S151" s="174"/>
      <c r="T151" s="174"/>
      <c r="U151" s="174"/>
      <c r="V151" s="88">
        <v>146</v>
      </c>
      <c r="W151" s="31"/>
      <c r="X151" s="31"/>
      <c r="Y151" s="28"/>
      <c r="Z151" s="30"/>
      <c r="AB151" s="176"/>
      <c r="AC151" s="176"/>
      <c r="AD151" s="176"/>
      <c r="AE151" s="176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  <c r="AR151" s="175"/>
    </row>
    <row r="152" spans="1:44" x14ac:dyDescent="0.2">
      <c r="A152" s="69" t="s">
        <v>56</v>
      </c>
      <c r="B152" s="69" t="s">
        <v>246</v>
      </c>
      <c r="C152" s="209" t="s">
        <v>44</v>
      </c>
      <c r="D152" s="66" t="s">
        <v>509</v>
      </c>
      <c r="E152" s="237">
        <v>45968</v>
      </c>
      <c r="F152" s="237">
        <v>45982</v>
      </c>
      <c r="G152" s="143">
        <v>46003</v>
      </c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  <c r="V152" s="88">
        <v>147</v>
      </c>
      <c r="W152" s="31"/>
      <c r="X152" s="31"/>
      <c r="Y152" s="28"/>
      <c r="Z152" s="30"/>
      <c r="AB152" s="176"/>
      <c r="AC152" s="176"/>
      <c r="AD152" s="176"/>
      <c r="AE152" s="238"/>
      <c r="AF152" s="176"/>
      <c r="AG152" s="176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5"/>
    </row>
    <row r="153" spans="1:44" x14ac:dyDescent="0.2">
      <c r="A153" s="69" t="s">
        <v>155</v>
      </c>
      <c r="B153" s="69" t="s">
        <v>120</v>
      </c>
      <c r="C153" s="209" t="s">
        <v>454</v>
      </c>
      <c r="D153" s="66" t="s">
        <v>555</v>
      </c>
      <c r="E153" s="237">
        <v>45968</v>
      </c>
      <c r="F153" s="237">
        <v>45982</v>
      </c>
      <c r="G153" s="199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4"/>
      <c r="U153" s="174"/>
      <c r="V153" s="88">
        <v>150</v>
      </c>
      <c r="W153" s="31"/>
      <c r="X153" s="31"/>
      <c r="Y153" s="28"/>
      <c r="Z153" s="30"/>
      <c r="AB153" s="176"/>
      <c r="AC153" s="177"/>
      <c r="AD153" s="176"/>
      <c r="AE153" s="175"/>
      <c r="AF153" s="176"/>
      <c r="AG153" s="176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5"/>
      <c r="AR153" s="175"/>
    </row>
    <row r="154" spans="1:44" x14ac:dyDescent="0.2">
      <c r="A154" s="69" t="s">
        <v>156</v>
      </c>
      <c r="B154" s="69" t="s">
        <v>80</v>
      </c>
      <c r="C154" s="209" t="s">
        <v>44</v>
      </c>
      <c r="D154" s="66" t="s">
        <v>518</v>
      </c>
      <c r="E154" s="237">
        <v>45968</v>
      </c>
      <c r="F154" s="237">
        <v>45982</v>
      </c>
      <c r="G154" s="195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  <c r="R154" s="174"/>
      <c r="S154" s="174"/>
      <c r="T154" s="174"/>
      <c r="U154" s="174"/>
      <c r="V154" s="88">
        <v>152</v>
      </c>
      <c r="W154" s="39"/>
      <c r="X154" s="39"/>
      <c r="Y154" s="39"/>
      <c r="Z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P154" s="39"/>
      <c r="AQ154" s="39"/>
      <c r="AR154" s="39"/>
    </row>
    <row r="155" spans="1:44" x14ac:dyDescent="0.2">
      <c r="A155" s="69" t="s">
        <v>744</v>
      </c>
      <c r="B155" s="69" t="s">
        <v>745</v>
      </c>
      <c r="C155" s="209" t="s">
        <v>454</v>
      </c>
      <c r="D155" s="66" t="s">
        <v>746</v>
      </c>
      <c r="E155" s="237">
        <v>45975</v>
      </c>
      <c r="F155" s="237">
        <v>45989</v>
      </c>
      <c r="G155" s="246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88">
        <v>153</v>
      </c>
      <c r="W155" s="39"/>
      <c r="X155" s="39"/>
      <c r="Y155" s="39"/>
      <c r="Z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P155" s="39"/>
      <c r="AQ155" s="39"/>
      <c r="AR155" s="39"/>
    </row>
    <row r="156" spans="1:44" x14ac:dyDescent="0.2">
      <c r="A156" s="69" t="s">
        <v>788</v>
      </c>
      <c r="B156" s="69" t="s">
        <v>53</v>
      </c>
      <c r="C156" s="209" t="s">
        <v>38</v>
      </c>
      <c r="D156" s="66" t="s">
        <v>789</v>
      </c>
      <c r="E156" s="237">
        <v>45975</v>
      </c>
      <c r="F156" s="237">
        <v>45989</v>
      </c>
      <c r="G156" s="246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4"/>
      <c r="S156" s="174"/>
      <c r="T156" s="174"/>
      <c r="U156" s="174"/>
      <c r="V156" s="88">
        <v>154</v>
      </c>
      <c r="W156" s="39"/>
      <c r="X156" s="39"/>
      <c r="Y156" s="39"/>
      <c r="Z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P156" s="39"/>
      <c r="AQ156" s="39"/>
      <c r="AR156" s="39"/>
    </row>
    <row r="157" spans="1:44" x14ac:dyDescent="0.2">
      <c r="A157" s="69" t="s">
        <v>365</v>
      </c>
      <c r="B157" s="69" t="s">
        <v>307</v>
      </c>
      <c r="C157" s="209" t="s">
        <v>36</v>
      </c>
      <c r="D157" s="66" t="s">
        <v>438</v>
      </c>
      <c r="E157" s="237">
        <v>45968</v>
      </c>
      <c r="F157" s="237">
        <v>45982</v>
      </c>
      <c r="G157" s="182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  <c r="R157" s="174"/>
      <c r="S157" s="174"/>
      <c r="T157" s="174"/>
      <c r="U157" s="174"/>
      <c r="V157" s="88">
        <v>155</v>
      </c>
      <c r="W157" s="39"/>
      <c r="X157" s="39"/>
      <c r="Y157" s="39"/>
      <c r="Z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P157" s="39"/>
      <c r="AQ157" s="39"/>
      <c r="AR157" s="39"/>
    </row>
    <row r="158" spans="1:44" x14ac:dyDescent="0.2">
      <c r="A158" s="69" t="s">
        <v>365</v>
      </c>
      <c r="B158" s="69" t="s">
        <v>364</v>
      </c>
      <c r="C158" s="209" t="s">
        <v>38</v>
      </c>
      <c r="D158" s="66" t="s">
        <v>529</v>
      </c>
      <c r="E158" s="237">
        <v>45968</v>
      </c>
      <c r="F158" s="237">
        <v>45982</v>
      </c>
      <c r="G158" s="199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  <c r="R158" s="174"/>
      <c r="S158" s="174"/>
      <c r="T158" s="174"/>
      <c r="U158" s="174"/>
      <c r="V158" s="88">
        <v>156</v>
      </c>
      <c r="W158" s="47"/>
      <c r="X158" s="47"/>
      <c r="Y158" s="38"/>
      <c r="Z158" s="39"/>
    </row>
    <row r="159" spans="1:44" x14ac:dyDescent="0.2">
      <c r="A159" s="69" t="s">
        <v>367</v>
      </c>
      <c r="B159" s="69" t="s">
        <v>366</v>
      </c>
      <c r="C159" s="209" t="s">
        <v>36</v>
      </c>
      <c r="D159" s="66" t="s">
        <v>689</v>
      </c>
      <c r="E159" s="237">
        <v>45975</v>
      </c>
      <c r="F159" s="237">
        <v>45989</v>
      </c>
      <c r="G159" s="143">
        <v>46003</v>
      </c>
      <c r="H159" s="174"/>
      <c r="I159" s="174"/>
      <c r="J159" s="174"/>
      <c r="K159" s="174"/>
      <c r="L159" s="174"/>
      <c r="M159" s="174"/>
      <c r="N159" s="174"/>
      <c r="O159" s="174"/>
      <c r="P159" s="174"/>
      <c r="Q159" s="174"/>
      <c r="R159" s="174"/>
      <c r="S159" s="174"/>
      <c r="T159" s="174"/>
      <c r="U159" s="174"/>
      <c r="V159" s="88">
        <v>157</v>
      </c>
      <c r="W159" s="47"/>
      <c r="X159" s="47"/>
      <c r="Y159" s="38"/>
      <c r="Z159" s="39"/>
    </row>
    <row r="160" spans="1:44" x14ac:dyDescent="0.2">
      <c r="A160" s="69" t="s">
        <v>31</v>
      </c>
      <c r="B160" s="69" t="s">
        <v>722</v>
      </c>
      <c r="C160" s="209" t="s">
        <v>62</v>
      </c>
      <c r="D160" s="66" t="s">
        <v>723</v>
      </c>
      <c r="E160" s="237">
        <v>45975</v>
      </c>
      <c r="F160" s="237">
        <v>45989</v>
      </c>
      <c r="G160" s="246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  <c r="R160" s="174"/>
      <c r="S160" s="174"/>
      <c r="T160" s="174"/>
      <c r="U160" s="174"/>
      <c r="V160" s="88">
        <v>158</v>
      </c>
      <c r="W160" s="47"/>
      <c r="X160" s="47"/>
      <c r="Y160" s="38"/>
      <c r="Z160" s="39"/>
    </row>
    <row r="161" spans="1:44" x14ac:dyDescent="0.2">
      <c r="A161" s="211" t="s">
        <v>31</v>
      </c>
      <c r="B161" s="211" t="s">
        <v>324</v>
      </c>
      <c r="C161" s="243" t="s">
        <v>36</v>
      </c>
      <c r="D161" s="244" t="s">
        <v>814</v>
      </c>
      <c r="E161" s="237">
        <v>45975</v>
      </c>
      <c r="F161" s="245"/>
      <c r="G161" s="246"/>
      <c r="H161" s="174"/>
      <c r="I161" s="174"/>
      <c r="J161" s="174"/>
      <c r="K161" s="174"/>
      <c r="L161" s="174"/>
      <c r="M161" s="174"/>
      <c r="N161" s="174"/>
      <c r="O161" s="174"/>
      <c r="P161" s="174"/>
      <c r="Q161" s="174"/>
      <c r="R161" s="174"/>
      <c r="S161" s="174"/>
      <c r="T161" s="174"/>
      <c r="U161" s="174"/>
      <c r="V161" s="88">
        <v>159</v>
      </c>
      <c r="W161" s="47"/>
      <c r="X161" s="47"/>
      <c r="Y161" s="38"/>
      <c r="Z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P161" s="39"/>
      <c r="AQ161" s="39"/>
      <c r="AR161" s="39"/>
    </row>
    <row r="162" spans="1:44" x14ac:dyDescent="0.2">
      <c r="A162" s="211" t="s">
        <v>755</v>
      </c>
      <c r="B162" s="211" t="s">
        <v>294</v>
      </c>
      <c r="C162" s="243" t="s">
        <v>44</v>
      </c>
      <c r="D162" s="244" t="s">
        <v>756</v>
      </c>
      <c r="E162" s="237">
        <v>45975</v>
      </c>
      <c r="F162" s="237">
        <v>45989</v>
      </c>
      <c r="G162" s="246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74"/>
      <c r="T162" s="174"/>
      <c r="U162" s="174"/>
      <c r="V162" s="88">
        <v>160</v>
      </c>
      <c r="AP162" s="39"/>
      <c r="AQ162" s="39"/>
      <c r="AR162" s="39"/>
    </row>
    <row r="163" spans="1:44" x14ac:dyDescent="0.2">
      <c r="A163" s="69" t="s">
        <v>543</v>
      </c>
      <c r="B163" s="69" t="s">
        <v>302</v>
      </c>
      <c r="C163" s="209" t="s">
        <v>62</v>
      </c>
      <c r="D163" s="66" t="s">
        <v>544</v>
      </c>
      <c r="E163" s="237">
        <v>45968</v>
      </c>
      <c r="F163" s="237">
        <v>45982</v>
      </c>
      <c r="G163" s="199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  <c r="R163" s="174"/>
      <c r="S163" s="174"/>
      <c r="T163" s="174"/>
      <c r="U163" s="174"/>
      <c r="V163" s="88">
        <v>163</v>
      </c>
      <c r="AP163" s="39"/>
      <c r="AQ163" s="39"/>
      <c r="AR163" s="39"/>
    </row>
    <row r="164" spans="1:44" x14ac:dyDescent="0.2">
      <c r="A164" s="211" t="s">
        <v>708</v>
      </c>
      <c r="B164" s="211" t="s">
        <v>709</v>
      </c>
      <c r="C164" s="243" t="s">
        <v>44</v>
      </c>
      <c r="D164" s="244" t="s">
        <v>710</v>
      </c>
      <c r="E164" s="237">
        <v>45975</v>
      </c>
      <c r="F164" s="237">
        <v>45989</v>
      </c>
      <c r="G164" s="246"/>
      <c r="H164" s="174"/>
      <c r="I164" s="174"/>
      <c r="J164" s="174"/>
      <c r="K164" s="174"/>
      <c r="L164" s="174"/>
      <c r="M164" s="174"/>
      <c r="N164" s="174"/>
      <c r="O164" s="174"/>
      <c r="P164" s="174"/>
      <c r="Q164" s="174"/>
      <c r="R164" s="174"/>
      <c r="S164" s="174"/>
      <c r="T164" s="174"/>
      <c r="U164" s="174"/>
      <c r="V164" s="88">
        <v>164</v>
      </c>
      <c r="AP164" s="39"/>
      <c r="AQ164" s="39"/>
      <c r="AR164" s="39"/>
    </row>
    <row r="165" spans="1:44" x14ac:dyDescent="0.2">
      <c r="A165" s="69" t="s">
        <v>693</v>
      </c>
      <c r="B165" s="69" t="s">
        <v>59</v>
      </c>
      <c r="C165" s="209" t="s">
        <v>44</v>
      </c>
      <c r="D165" s="66" t="s">
        <v>694</v>
      </c>
      <c r="E165" s="237">
        <v>45975</v>
      </c>
      <c r="F165" s="237">
        <v>45989</v>
      </c>
      <c r="G165" s="195"/>
      <c r="H165" s="174"/>
      <c r="I165" s="174"/>
      <c r="J165" s="174"/>
      <c r="K165" s="174"/>
      <c r="L165" s="174"/>
      <c r="M165" s="174"/>
      <c r="N165" s="174"/>
      <c r="O165" s="174"/>
      <c r="P165" s="174"/>
      <c r="Q165" s="174"/>
      <c r="R165" s="174"/>
      <c r="S165" s="174"/>
      <c r="T165" s="174"/>
      <c r="U165" s="174"/>
      <c r="V165" s="88">
        <v>165</v>
      </c>
      <c r="AP165" s="39"/>
      <c r="AQ165" s="39"/>
      <c r="AR165" s="39"/>
    </row>
    <row r="166" spans="1:44" x14ac:dyDescent="0.2">
      <c r="A166" s="69" t="s">
        <v>845</v>
      </c>
      <c r="B166" s="69" t="s">
        <v>103</v>
      </c>
      <c r="C166" s="209" t="s">
        <v>37</v>
      </c>
      <c r="D166" s="66" t="s">
        <v>846</v>
      </c>
      <c r="E166" s="245"/>
      <c r="F166" s="237">
        <v>45989</v>
      </c>
      <c r="G166" s="246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4"/>
      <c r="S166" s="174"/>
      <c r="T166" s="174"/>
      <c r="U166" s="174"/>
      <c r="V166" s="88">
        <v>166</v>
      </c>
      <c r="W166" s="47"/>
      <c r="X166" s="47"/>
      <c r="Y166" s="38"/>
      <c r="Z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</row>
    <row r="167" spans="1:44" x14ac:dyDescent="0.2">
      <c r="A167" s="69" t="s">
        <v>344</v>
      </c>
      <c r="B167" s="69" t="s">
        <v>24</v>
      </c>
      <c r="C167" s="209" t="s">
        <v>66</v>
      </c>
      <c r="D167" s="66" t="s">
        <v>530</v>
      </c>
      <c r="E167" s="237">
        <v>45968</v>
      </c>
      <c r="F167" s="237">
        <v>45982</v>
      </c>
      <c r="G167" s="199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4"/>
      <c r="U167" s="174"/>
      <c r="V167" s="88">
        <v>167</v>
      </c>
      <c r="W167" s="47"/>
      <c r="X167" s="47"/>
      <c r="Y167" s="38"/>
      <c r="Z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</row>
    <row r="168" spans="1:44" x14ac:dyDescent="0.2">
      <c r="A168" s="69" t="s">
        <v>157</v>
      </c>
      <c r="B168" s="69" t="s">
        <v>53</v>
      </c>
      <c r="C168" s="209" t="s">
        <v>454</v>
      </c>
      <c r="D168" s="66" t="s">
        <v>579</v>
      </c>
      <c r="E168" s="202"/>
      <c r="F168" s="237">
        <v>45982</v>
      </c>
      <c r="G168" s="199"/>
      <c r="H168" s="174"/>
      <c r="I168" s="174"/>
      <c r="J168" s="174"/>
      <c r="K168" s="174"/>
      <c r="L168" s="174"/>
      <c r="M168" s="174"/>
      <c r="N168" s="174"/>
      <c r="O168" s="174"/>
      <c r="P168" s="174"/>
      <c r="Q168" s="174"/>
      <c r="R168" s="174"/>
      <c r="S168" s="174"/>
      <c r="T168" s="174"/>
      <c r="U168" s="174"/>
      <c r="V168" s="88">
        <v>168</v>
      </c>
    </row>
    <row r="169" spans="1:44" x14ac:dyDescent="0.2">
      <c r="A169" s="211" t="s">
        <v>157</v>
      </c>
      <c r="B169" s="211" t="s">
        <v>53</v>
      </c>
      <c r="C169" s="243" t="s">
        <v>454</v>
      </c>
      <c r="D169" s="244" t="s">
        <v>579</v>
      </c>
      <c r="E169" s="237">
        <v>45975</v>
      </c>
      <c r="F169" s="245"/>
      <c r="G169" s="246"/>
      <c r="H169" s="174"/>
      <c r="I169" s="174"/>
      <c r="J169" s="174"/>
      <c r="K169" s="174"/>
      <c r="L169" s="174"/>
      <c r="M169" s="174"/>
      <c r="N169" s="174"/>
      <c r="O169" s="174"/>
      <c r="P169" s="174"/>
      <c r="Q169" s="174"/>
      <c r="R169" s="174"/>
      <c r="S169" s="174"/>
      <c r="T169" s="174"/>
      <c r="U169" s="174"/>
      <c r="V169" s="88">
        <v>169</v>
      </c>
    </row>
    <row r="170" spans="1:44" x14ac:dyDescent="0.2">
      <c r="A170" s="69" t="s">
        <v>786</v>
      </c>
      <c r="B170" s="69" t="s">
        <v>26</v>
      </c>
      <c r="C170" s="209" t="s">
        <v>44</v>
      </c>
      <c r="D170" s="66" t="s">
        <v>787</v>
      </c>
      <c r="E170" s="237">
        <v>45975</v>
      </c>
      <c r="F170" s="237">
        <v>45989</v>
      </c>
      <c r="G170" s="246"/>
      <c r="H170" s="174"/>
      <c r="I170" s="174"/>
      <c r="J170" s="174"/>
      <c r="K170" s="174"/>
      <c r="L170" s="174"/>
      <c r="M170" s="174"/>
      <c r="N170" s="174"/>
      <c r="O170" s="174"/>
      <c r="P170" s="174"/>
      <c r="Q170" s="174"/>
      <c r="R170" s="174"/>
      <c r="S170" s="174"/>
      <c r="T170" s="174"/>
      <c r="U170" s="174"/>
      <c r="V170" s="88">
        <v>170</v>
      </c>
    </row>
    <row r="171" spans="1:44" x14ac:dyDescent="0.2">
      <c r="A171" s="69" t="s">
        <v>158</v>
      </c>
      <c r="B171" s="69" t="s">
        <v>114</v>
      </c>
      <c r="C171" s="209" t="s">
        <v>36</v>
      </c>
      <c r="D171" s="66" t="s">
        <v>499</v>
      </c>
      <c r="E171" s="237">
        <v>45968</v>
      </c>
      <c r="F171" s="237">
        <v>45982</v>
      </c>
      <c r="G171" s="143">
        <v>46003</v>
      </c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4"/>
      <c r="U171" s="174"/>
      <c r="V171" s="88">
        <v>171</v>
      </c>
    </row>
    <row r="172" spans="1:44" x14ac:dyDescent="0.2">
      <c r="A172" s="69" t="s">
        <v>97</v>
      </c>
      <c r="B172" s="69" t="s">
        <v>81</v>
      </c>
      <c r="C172" s="209" t="s">
        <v>62</v>
      </c>
      <c r="D172" s="66" t="s">
        <v>431</v>
      </c>
      <c r="E172" s="237">
        <v>45968</v>
      </c>
      <c r="F172" s="237">
        <v>45982</v>
      </c>
      <c r="G172" s="143">
        <v>46003</v>
      </c>
      <c r="H172" s="174"/>
      <c r="I172" s="174"/>
      <c r="J172" s="174"/>
      <c r="K172" s="174"/>
      <c r="L172" s="174"/>
      <c r="M172" s="174"/>
      <c r="N172" s="174"/>
      <c r="O172" s="174"/>
      <c r="P172" s="174"/>
      <c r="Q172" s="174"/>
      <c r="R172" s="174"/>
      <c r="S172" s="174"/>
      <c r="T172" s="174"/>
      <c r="U172" s="174"/>
      <c r="V172" s="88">
        <v>172</v>
      </c>
    </row>
    <row r="173" spans="1:44" x14ac:dyDescent="0.2">
      <c r="A173" s="69" t="s">
        <v>439</v>
      </c>
      <c r="B173" s="69" t="s">
        <v>440</v>
      </c>
      <c r="C173" s="209" t="s">
        <v>62</v>
      </c>
      <c r="D173" s="66" t="s">
        <v>441</v>
      </c>
      <c r="E173" s="237">
        <v>45968</v>
      </c>
      <c r="F173" s="237">
        <v>45982</v>
      </c>
      <c r="G173" s="182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  <c r="T173" s="174"/>
      <c r="U173" s="174"/>
      <c r="V173" s="88">
        <v>173</v>
      </c>
    </row>
    <row r="174" spans="1:44" x14ac:dyDescent="0.2">
      <c r="A174" s="69" t="s">
        <v>239</v>
      </c>
      <c r="B174" s="69" t="s">
        <v>240</v>
      </c>
      <c r="C174" s="209" t="s">
        <v>36</v>
      </c>
      <c r="D174" s="66" t="s">
        <v>673</v>
      </c>
      <c r="E174" s="237">
        <v>45975</v>
      </c>
      <c r="F174" s="245"/>
      <c r="G174" s="143">
        <v>46003</v>
      </c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4"/>
      <c r="U174" s="174"/>
      <c r="V174" s="88">
        <v>174</v>
      </c>
    </row>
    <row r="175" spans="1:44" x14ac:dyDescent="0.2">
      <c r="A175" s="69" t="s">
        <v>271</v>
      </c>
      <c r="B175" s="69" t="s">
        <v>272</v>
      </c>
      <c r="C175" s="209" t="s">
        <v>35</v>
      </c>
      <c r="D175" s="66" t="s">
        <v>811</v>
      </c>
      <c r="E175" s="245"/>
      <c r="F175" s="237">
        <v>45989</v>
      </c>
      <c r="G175" s="246"/>
      <c r="H175" s="174"/>
      <c r="I175" s="174"/>
      <c r="J175" s="174"/>
      <c r="K175" s="174"/>
      <c r="L175" s="174"/>
      <c r="M175" s="174"/>
      <c r="N175" s="174"/>
      <c r="O175" s="174"/>
      <c r="P175" s="174"/>
      <c r="Q175" s="174"/>
      <c r="R175" s="174"/>
      <c r="S175" s="174"/>
      <c r="T175" s="174"/>
      <c r="U175" s="174"/>
      <c r="V175" s="88">
        <v>175</v>
      </c>
    </row>
    <row r="176" spans="1:44" x14ac:dyDescent="0.2">
      <c r="A176" s="211" t="s">
        <v>273</v>
      </c>
      <c r="B176" s="211" t="s">
        <v>30</v>
      </c>
      <c r="C176" s="243" t="s">
        <v>35</v>
      </c>
      <c r="D176" s="244" t="s">
        <v>652</v>
      </c>
      <c r="E176" s="237">
        <v>45975</v>
      </c>
      <c r="F176" s="245"/>
      <c r="G176" s="143">
        <v>46003</v>
      </c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4"/>
      <c r="U176" s="174"/>
      <c r="V176" s="88">
        <v>176</v>
      </c>
    </row>
    <row r="177" spans="1:22" x14ac:dyDescent="0.2">
      <c r="A177" s="69" t="s">
        <v>273</v>
      </c>
      <c r="B177" s="69" t="s">
        <v>346</v>
      </c>
      <c r="C177" s="209" t="s">
        <v>35</v>
      </c>
      <c r="D177" s="66" t="s">
        <v>663</v>
      </c>
      <c r="E177" s="237">
        <v>45975</v>
      </c>
      <c r="F177" s="237">
        <v>45989</v>
      </c>
      <c r="G177" s="143">
        <v>46003</v>
      </c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4"/>
      <c r="U177" s="174"/>
      <c r="V177" s="88">
        <v>177</v>
      </c>
    </row>
    <row r="178" spans="1:22" x14ac:dyDescent="0.2">
      <c r="A178" s="69" t="s">
        <v>550</v>
      </c>
      <c r="B178" s="69" t="s">
        <v>551</v>
      </c>
      <c r="C178" s="209" t="s">
        <v>76</v>
      </c>
      <c r="D178" s="66" t="s">
        <v>552</v>
      </c>
      <c r="E178" s="237">
        <v>45968</v>
      </c>
      <c r="F178" s="237">
        <v>45982</v>
      </c>
      <c r="G178" s="199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88">
        <v>178</v>
      </c>
    </row>
    <row r="179" spans="1:22" x14ac:dyDescent="0.2">
      <c r="A179" s="69" t="s">
        <v>545</v>
      </c>
      <c r="B179" s="69" t="s">
        <v>289</v>
      </c>
      <c r="C179" s="209" t="s">
        <v>76</v>
      </c>
      <c r="D179" s="66" t="s">
        <v>546</v>
      </c>
      <c r="E179" s="237">
        <v>45968</v>
      </c>
      <c r="F179" s="237">
        <v>45982</v>
      </c>
      <c r="G179" s="199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88">
        <v>179</v>
      </c>
    </row>
    <row r="180" spans="1:22" x14ac:dyDescent="0.2">
      <c r="A180" s="69" t="s">
        <v>362</v>
      </c>
      <c r="B180" s="69" t="s">
        <v>292</v>
      </c>
      <c r="C180" s="209" t="s">
        <v>35</v>
      </c>
      <c r="D180" s="66" t="s">
        <v>697</v>
      </c>
      <c r="E180" s="237">
        <v>45975</v>
      </c>
      <c r="F180" s="237">
        <v>45989</v>
      </c>
      <c r="G180" s="195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88">
        <v>180</v>
      </c>
    </row>
    <row r="181" spans="1:22" x14ac:dyDescent="0.2">
      <c r="A181" s="69" t="s">
        <v>83</v>
      </c>
      <c r="B181" s="69" t="s">
        <v>84</v>
      </c>
      <c r="C181" s="209" t="s">
        <v>35</v>
      </c>
      <c r="D181" s="66" t="s">
        <v>495</v>
      </c>
      <c r="E181" s="237">
        <v>45968</v>
      </c>
      <c r="F181" s="237">
        <v>45982</v>
      </c>
      <c r="G181" s="143">
        <v>46003</v>
      </c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4"/>
      <c r="U181" s="174"/>
      <c r="V181" s="88">
        <v>181</v>
      </c>
    </row>
    <row r="182" spans="1:22" x14ac:dyDescent="0.2">
      <c r="A182" s="69" t="s">
        <v>159</v>
      </c>
      <c r="B182" s="69" t="s">
        <v>160</v>
      </c>
      <c r="C182" s="209" t="s">
        <v>454</v>
      </c>
      <c r="D182" s="66" t="s">
        <v>557</v>
      </c>
      <c r="E182" s="237">
        <v>45968</v>
      </c>
      <c r="F182" s="237">
        <v>45982</v>
      </c>
      <c r="G182" s="199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4"/>
      <c r="S182" s="174"/>
      <c r="T182" s="174"/>
      <c r="U182" s="174"/>
      <c r="V182" s="88">
        <v>182</v>
      </c>
    </row>
    <row r="183" spans="1:22" x14ac:dyDescent="0.2">
      <c r="A183" s="69" t="s">
        <v>553</v>
      </c>
      <c r="B183" s="69" t="s">
        <v>310</v>
      </c>
      <c r="C183" s="209" t="s">
        <v>38</v>
      </c>
      <c r="D183" s="66" t="s">
        <v>554</v>
      </c>
      <c r="E183" s="237">
        <v>45968</v>
      </c>
      <c r="F183" s="237">
        <v>45982</v>
      </c>
      <c r="G183" s="199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4"/>
      <c r="U183" s="174"/>
      <c r="V183" s="88">
        <v>183</v>
      </c>
    </row>
    <row r="184" spans="1:22" x14ac:dyDescent="0.2">
      <c r="A184" s="69" t="s">
        <v>562</v>
      </c>
      <c r="B184" s="69" t="s">
        <v>563</v>
      </c>
      <c r="C184" s="209" t="s">
        <v>44</v>
      </c>
      <c r="D184" s="66" t="s">
        <v>564</v>
      </c>
      <c r="E184" s="237">
        <v>45968</v>
      </c>
      <c r="F184" s="237">
        <v>45982</v>
      </c>
      <c r="G184" s="199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  <c r="V184" s="88">
        <v>184</v>
      </c>
    </row>
    <row r="185" spans="1:22" x14ac:dyDescent="0.2">
      <c r="A185" s="69" t="s">
        <v>446</v>
      </c>
      <c r="B185" s="69" t="s">
        <v>447</v>
      </c>
      <c r="C185" s="209" t="s">
        <v>448</v>
      </c>
      <c r="D185" s="66" t="s">
        <v>449</v>
      </c>
      <c r="E185" s="237">
        <v>45968</v>
      </c>
      <c r="F185" s="237">
        <v>45982</v>
      </c>
      <c r="G185" s="182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74"/>
      <c r="S185" s="174"/>
      <c r="T185" s="174"/>
      <c r="U185" s="174"/>
      <c r="V185" s="88">
        <v>185</v>
      </c>
    </row>
    <row r="186" spans="1:22" x14ac:dyDescent="0.2">
      <c r="A186" s="69" t="s">
        <v>121</v>
      </c>
      <c r="B186" s="69" t="s">
        <v>46</v>
      </c>
      <c r="C186" s="209" t="s">
        <v>38</v>
      </c>
      <c r="D186" s="66" t="s">
        <v>538</v>
      </c>
      <c r="E186" s="237">
        <v>45968</v>
      </c>
      <c r="F186" s="237">
        <v>45982</v>
      </c>
      <c r="G186" s="199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74"/>
      <c r="S186" s="174"/>
      <c r="T186" s="174"/>
      <c r="U186" s="174"/>
      <c r="V186" s="88">
        <v>186</v>
      </c>
    </row>
    <row r="187" spans="1:22" x14ac:dyDescent="0.2">
      <c r="A187" s="216" t="s">
        <v>64</v>
      </c>
      <c r="B187" s="216" t="s">
        <v>112</v>
      </c>
      <c r="C187" s="217" t="s">
        <v>454</v>
      </c>
      <c r="D187" s="218" t="s">
        <v>455</v>
      </c>
      <c r="E187" s="237">
        <v>45968</v>
      </c>
      <c r="F187" s="188"/>
      <c r="G187" s="182"/>
      <c r="H187" s="174"/>
      <c r="I187" s="174"/>
      <c r="J187" s="174"/>
      <c r="K187" s="174"/>
      <c r="L187" s="174"/>
      <c r="M187" s="174"/>
      <c r="N187" s="174"/>
      <c r="O187" s="174"/>
      <c r="P187" s="174"/>
      <c r="Q187" s="174"/>
      <c r="R187" s="174"/>
      <c r="S187" s="174"/>
      <c r="T187" s="174"/>
      <c r="U187" s="174"/>
      <c r="V187" s="88">
        <v>187</v>
      </c>
    </row>
    <row r="188" spans="1:22" x14ac:dyDescent="0.2">
      <c r="A188" s="69" t="s">
        <v>714</v>
      </c>
      <c r="B188" s="69" t="s">
        <v>65</v>
      </c>
      <c r="C188" s="209" t="s">
        <v>44</v>
      </c>
      <c r="D188" s="66" t="s">
        <v>715</v>
      </c>
      <c r="E188" s="237">
        <v>45975</v>
      </c>
      <c r="F188" s="237">
        <v>45989</v>
      </c>
      <c r="G188" s="246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4"/>
      <c r="U188" s="174"/>
      <c r="V188" s="88">
        <v>188</v>
      </c>
    </row>
    <row r="189" spans="1:22" x14ac:dyDescent="0.2">
      <c r="A189" s="216" t="s">
        <v>778</v>
      </c>
      <c r="B189" s="216" t="s">
        <v>779</v>
      </c>
      <c r="C189" s="217" t="s">
        <v>76</v>
      </c>
      <c r="D189" s="218" t="s">
        <v>780</v>
      </c>
      <c r="E189" s="237">
        <v>45975</v>
      </c>
      <c r="F189" s="237">
        <v>45989</v>
      </c>
      <c r="G189" s="246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74"/>
      <c r="S189" s="174"/>
      <c r="T189" s="174"/>
      <c r="U189" s="174"/>
      <c r="V189" s="88">
        <v>189</v>
      </c>
    </row>
    <row r="190" spans="1:22" x14ac:dyDescent="0.2">
      <c r="A190" s="69" t="s">
        <v>315</v>
      </c>
      <c r="B190" s="69" t="s">
        <v>288</v>
      </c>
      <c r="C190" s="209" t="s">
        <v>62</v>
      </c>
      <c r="D190" s="66" t="s">
        <v>747</v>
      </c>
      <c r="E190" s="237">
        <v>45975</v>
      </c>
      <c r="F190" s="237">
        <v>45989</v>
      </c>
      <c r="G190" s="246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88">
        <v>190</v>
      </c>
    </row>
    <row r="191" spans="1:22" x14ac:dyDescent="0.2">
      <c r="A191" s="69" t="s">
        <v>773</v>
      </c>
      <c r="B191" s="69" t="s">
        <v>20</v>
      </c>
      <c r="C191" s="209" t="s">
        <v>38</v>
      </c>
      <c r="D191" s="66" t="s">
        <v>774</v>
      </c>
      <c r="E191" s="237">
        <v>45975</v>
      </c>
      <c r="F191" s="237">
        <v>45989</v>
      </c>
      <c r="G191" s="246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88">
        <v>191</v>
      </c>
    </row>
    <row r="192" spans="1:22" x14ac:dyDescent="0.2">
      <c r="A192" s="69" t="s">
        <v>540</v>
      </c>
      <c r="B192" s="69" t="s">
        <v>309</v>
      </c>
      <c r="C192" s="209" t="s">
        <v>448</v>
      </c>
      <c r="D192" s="66" t="s">
        <v>541</v>
      </c>
      <c r="E192" s="237">
        <v>45968</v>
      </c>
      <c r="F192" s="237">
        <v>45982</v>
      </c>
      <c r="G192" s="199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88">
        <v>192</v>
      </c>
    </row>
    <row r="193" spans="1:22" x14ac:dyDescent="0.2">
      <c r="A193" s="216" t="s">
        <v>141</v>
      </c>
      <c r="B193" s="216" t="s">
        <v>142</v>
      </c>
      <c r="C193" s="217" t="s">
        <v>214</v>
      </c>
      <c r="D193" s="218" t="s">
        <v>434</v>
      </c>
      <c r="E193" s="237">
        <v>45968</v>
      </c>
      <c r="F193" s="237">
        <v>45982</v>
      </c>
      <c r="G193" s="143">
        <v>46003</v>
      </c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88">
        <v>193</v>
      </c>
    </row>
    <row r="194" spans="1:22" x14ac:dyDescent="0.2">
      <c r="A194" s="216" t="s">
        <v>691</v>
      </c>
      <c r="B194" s="216" t="s">
        <v>191</v>
      </c>
      <c r="C194" s="217" t="s">
        <v>44</v>
      </c>
      <c r="D194" s="218" t="s">
        <v>692</v>
      </c>
      <c r="E194" s="237">
        <v>45975</v>
      </c>
      <c r="F194" s="237">
        <v>45989</v>
      </c>
      <c r="G194" s="143">
        <v>46003</v>
      </c>
      <c r="H194" s="174"/>
      <c r="I194" s="174"/>
      <c r="J194" s="174"/>
      <c r="K194" s="174"/>
      <c r="L194" s="174"/>
      <c r="M194" s="174"/>
      <c r="N194" s="174"/>
      <c r="O194" s="174"/>
      <c r="P194" s="174"/>
      <c r="Q194" s="174"/>
      <c r="R194" s="174"/>
      <c r="S194" s="174"/>
      <c r="T194" s="174"/>
      <c r="U194" s="174"/>
      <c r="V194" s="88">
        <v>194</v>
      </c>
    </row>
    <row r="195" spans="1:22" x14ac:dyDescent="0.2">
      <c r="A195" s="69" t="s">
        <v>584</v>
      </c>
      <c r="B195" s="69" t="s">
        <v>309</v>
      </c>
      <c r="C195" s="209" t="s">
        <v>66</v>
      </c>
      <c r="D195" s="66" t="s">
        <v>585</v>
      </c>
      <c r="E195" s="237">
        <v>45975</v>
      </c>
      <c r="F195" s="237">
        <v>45982</v>
      </c>
      <c r="G195" s="237">
        <v>45989</v>
      </c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4"/>
      <c r="U195" s="174"/>
      <c r="V195" s="88">
        <v>195</v>
      </c>
    </row>
    <row r="196" spans="1:22" x14ac:dyDescent="0.2">
      <c r="A196" s="29" t="s">
        <v>1002</v>
      </c>
      <c r="B196" s="29" t="s">
        <v>88</v>
      </c>
      <c r="C196" s="28" t="s">
        <v>39</v>
      </c>
      <c r="D196" s="30" t="s">
        <v>1003</v>
      </c>
      <c r="E196" s="174"/>
      <c r="F196" s="174"/>
      <c r="G196" s="174"/>
      <c r="H196" s="174"/>
      <c r="I196" s="174"/>
      <c r="J196" s="174"/>
      <c r="K196" s="174"/>
      <c r="L196" s="133">
        <v>45610</v>
      </c>
      <c r="M196" s="133">
        <v>45982</v>
      </c>
      <c r="N196" s="174"/>
      <c r="O196" s="174"/>
      <c r="P196" s="174"/>
      <c r="Q196" s="133">
        <v>45996</v>
      </c>
      <c r="R196" s="174"/>
      <c r="S196" s="174"/>
      <c r="T196" s="174"/>
      <c r="U196" s="174"/>
      <c r="V196" s="88">
        <v>196</v>
      </c>
    </row>
    <row r="197" spans="1:22" x14ac:dyDescent="0.2">
      <c r="A197" s="216" t="s">
        <v>57</v>
      </c>
      <c r="B197" s="216" t="s">
        <v>26</v>
      </c>
      <c r="C197" s="217" t="s">
        <v>44</v>
      </c>
      <c r="D197" s="218" t="s">
        <v>489</v>
      </c>
      <c r="E197" s="237">
        <v>45968</v>
      </c>
      <c r="F197" s="237">
        <v>45982</v>
      </c>
      <c r="G197" s="143">
        <v>46003</v>
      </c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88">
        <v>197</v>
      </c>
    </row>
    <row r="198" spans="1:22" x14ac:dyDescent="0.2">
      <c r="A198" s="216" t="s">
        <v>254</v>
      </c>
      <c r="B198" s="216" t="s">
        <v>255</v>
      </c>
      <c r="C198" s="217" t="s">
        <v>44</v>
      </c>
      <c r="D198" s="218" t="s">
        <v>818</v>
      </c>
      <c r="E198" s="245"/>
      <c r="F198" s="237">
        <v>45989</v>
      </c>
      <c r="G198" s="246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74"/>
      <c r="S198" s="174"/>
      <c r="T198" s="174"/>
      <c r="U198" s="174"/>
      <c r="V198" s="88">
        <v>198</v>
      </c>
    </row>
    <row r="199" spans="1:22" x14ac:dyDescent="0.2">
      <c r="A199" s="69" t="s">
        <v>459</v>
      </c>
      <c r="B199" s="69" t="s">
        <v>460</v>
      </c>
      <c r="C199" s="209" t="s">
        <v>35</v>
      </c>
      <c r="D199" s="66" t="s">
        <v>461</v>
      </c>
      <c r="E199" s="237">
        <v>45968</v>
      </c>
      <c r="F199" s="188"/>
      <c r="G199" s="183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4"/>
      <c r="U199" s="174"/>
      <c r="V199" s="88">
        <v>199</v>
      </c>
    </row>
    <row r="200" spans="1:22" x14ac:dyDescent="0.2">
      <c r="A200" s="211" t="s">
        <v>624</v>
      </c>
      <c r="B200" s="211" t="s">
        <v>829</v>
      </c>
      <c r="C200" s="243" t="s">
        <v>66</v>
      </c>
      <c r="D200" s="244" t="s">
        <v>830</v>
      </c>
      <c r="E200" s="237">
        <v>45975</v>
      </c>
      <c r="F200" s="245"/>
      <c r="G200" s="246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  <c r="V200" s="88">
        <v>200</v>
      </c>
    </row>
    <row r="201" spans="1:22" x14ac:dyDescent="0.2">
      <c r="A201" s="216" t="s">
        <v>105</v>
      </c>
      <c r="B201" s="216" t="s">
        <v>106</v>
      </c>
      <c r="C201" s="217" t="s">
        <v>62</v>
      </c>
      <c r="D201" s="218" t="s">
        <v>436</v>
      </c>
      <c r="E201" s="237">
        <v>45968</v>
      </c>
      <c r="F201" s="237">
        <v>45982</v>
      </c>
      <c r="G201" s="195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4"/>
      <c r="U201" s="174"/>
      <c r="V201" s="88">
        <v>201</v>
      </c>
    </row>
    <row r="202" spans="1:22" x14ac:dyDescent="0.2">
      <c r="A202" s="216" t="s">
        <v>581</v>
      </c>
      <c r="B202" s="216" t="s">
        <v>50</v>
      </c>
      <c r="C202" s="217" t="s">
        <v>35</v>
      </c>
      <c r="D202" s="218" t="s">
        <v>582</v>
      </c>
      <c r="E202" s="202"/>
      <c r="F202" s="237">
        <v>45982</v>
      </c>
      <c r="G202" s="199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4"/>
      <c r="U202" s="174"/>
      <c r="V202" s="88">
        <v>202</v>
      </c>
    </row>
    <row r="203" spans="1:22" x14ac:dyDescent="0.2">
      <c r="A203" s="69" t="s">
        <v>742</v>
      </c>
      <c r="B203" s="69" t="s">
        <v>51</v>
      </c>
      <c r="C203" s="209" t="s">
        <v>454</v>
      </c>
      <c r="D203" s="66" t="s">
        <v>743</v>
      </c>
      <c r="E203" s="237">
        <v>45975</v>
      </c>
      <c r="F203" s="237">
        <v>45989</v>
      </c>
      <c r="G203" s="246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4"/>
      <c r="U203" s="174"/>
      <c r="V203" s="88">
        <v>203</v>
      </c>
    </row>
    <row r="204" spans="1:22" x14ac:dyDescent="0.2">
      <c r="A204" s="216" t="s">
        <v>737</v>
      </c>
      <c r="B204" s="216" t="s">
        <v>51</v>
      </c>
      <c r="C204" s="217" t="s">
        <v>454</v>
      </c>
      <c r="D204" s="218" t="s">
        <v>738</v>
      </c>
      <c r="E204" s="237">
        <v>45975</v>
      </c>
      <c r="F204" s="237">
        <v>45989</v>
      </c>
      <c r="G204" s="246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88">
        <v>204</v>
      </c>
    </row>
    <row r="205" spans="1:22" x14ac:dyDescent="0.2">
      <c r="A205" s="216" t="s">
        <v>866</v>
      </c>
      <c r="B205" s="216" t="s">
        <v>867</v>
      </c>
      <c r="C205" s="217" t="s">
        <v>66</v>
      </c>
      <c r="D205" s="218" t="s">
        <v>868</v>
      </c>
      <c r="E205" s="245"/>
      <c r="F205" s="237">
        <v>45989</v>
      </c>
      <c r="G205" s="246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88">
        <v>205</v>
      </c>
    </row>
    <row r="206" spans="1:22" x14ac:dyDescent="0.2">
      <c r="A206" s="69" t="s">
        <v>256</v>
      </c>
      <c r="B206" s="69" t="s">
        <v>257</v>
      </c>
      <c r="C206" s="209" t="s">
        <v>44</v>
      </c>
      <c r="D206" s="66" t="s">
        <v>526</v>
      </c>
      <c r="E206" s="237">
        <v>45968</v>
      </c>
      <c r="F206" s="237">
        <v>45982</v>
      </c>
      <c r="G206" s="199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4"/>
      <c r="U206" s="174"/>
      <c r="V206" s="88">
        <v>206</v>
      </c>
    </row>
    <row r="207" spans="1:22" x14ac:dyDescent="0.2">
      <c r="A207" s="69" t="s">
        <v>429</v>
      </c>
      <c r="B207" s="69" t="s">
        <v>50</v>
      </c>
      <c r="C207" s="209" t="s">
        <v>62</v>
      </c>
      <c r="D207" s="66" t="s">
        <v>430</v>
      </c>
      <c r="E207" s="237">
        <v>45968</v>
      </c>
      <c r="F207" s="237">
        <v>45982</v>
      </c>
      <c r="G207" s="143">
        <v>46003</v>
      </c>
      <c r="H207" s="174"/>
      <c r="I207" s="174"/>
      <c r="J207" s="174"/>
      <c r="K207" s="174"/>
      <c r="L207" s="174"/>
      <c r="M207" s="174"/>
      <c r="N207" s="174"/>
      <c r="O207" s="174"/>
      <c r="P207" s="174"/>
      <c r="Q207" s="174"/>
      <c r="R207" s="174"/>
      <c r="S207" s="174"/>
      <c r="T207" s="174"/>
      <c r="U207" s="174"/>
      <c r="V207" s="88">
        <v>207</v>
      </c>
    </row>
    <row r="208" spans="1:22" x14ac:dyDescent="0.2">
      <c r="A208" s="69" t="s">
        <v>86</v>
      </c>
      <c r="B208" s="69" t="s">
        <v>50</v>
      </c>
      <c r="C208" s="209" t="s">
        <v>66</v>
      </c>
      <c r="D208" s="66" t="s">
        <v>442</v>
      </c>
      <c r="E208" s="237">
        <v>45968</v>
      </c>
      <c r="F208" s="237">
        <v>45982</v>
      </c>
      <c r="G208" s="182"/>
      <c r="H208" s="174"/>
      <c r="I208" s="174"/>
      <c r="J208" s="174"/>
      <c r="K208" s="174"/>
      <c r="L208" s="174"/>
      <c r="M208" s="174"/>
      <c r="N208" s="174"/>
      <c r="O208" s="174"/>
      <c r="P208" s="174"/>
      <c r="Q208" s="174"/>
      <c r="R208" s="174"/>
      <c r="S208" s="174"/>
      <c r="T208" s="174"/>
      <c r="U208" s="174"/>
      <c r="V208" s="88">
        <v>208</v>
      </c>
    </row>
    <row r="209" spans="1:22" x14ac:dyDescent="0.2">
      <c r="A209" s="216" t="s">
        <v>216</v>
      </c>
      <c r="B209" s="216" t="s">
        <v>110</v>
      </c>
      <c r="C209" s="217" t="s">
        <v>35</v>
      </c>
      <c r="D209" s="218" t="s">
        <v>669</v>
      </c>
      <c r="E209" s="237">
        <v>45975</v>
      </c>
      <c r="F209" s="237">
        <v>45989</v>
      </c>
      <c r="G209" s="143">
        <v>46003</v>
      </c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4"/>
      <c r="U209" s="174"/>
      <c r="V209" s="88">
        <v>209</v>
      </c>
    </row>
    <row r="210" spans="1:22" x14ac:dyDescent="0.2">
      <c r="A210" s="69" t="s">
        <v>571</v>
      </c>
      <c r="B210" s="69" t="s">
        <v>46</v>
      </c>
      <c r="C210" s="209" t="s">
        <v>62</v>
      </c>
      <c r="D210" s="66" t="s">
        <v>572</v>
      </c>
      <c r="E210" s="237">
        <v>45968</v>
      </c>
      <c r="F210" s="202"/>
      <c r="G210" s="199"/>
      <c r="H210" s="174"/>
      <c r="I210" s="174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4"/>
      <c r="U210" s="174"/>
      <c r="V210" s="88">
        <v>210</v>
      </c>
    </row>
    <row r="211" spans="1:22" x14ac:dyDescent="0.2">
      <c r="A211" s="69" t="s">
        <v>161</v>
      </c>
      <c r="B211" s="69" t="s">
        <v>30</v>
      </c>
      <c r="C211" s="209" t="s">
        <v>36</v>
      </c>
      <c r="D211" s="66" t="s">
        <v>506</v>
      </c>
      <c r="E211" s="237">
        <v>45968</v>
      </c>
      <c r="F211" s="202"/>
      <c r="G211" s="143">
        <v>46003</v>
      </c>
      <c r="H211" s="174"/>
      <c r="I211" s="174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4"/>
      <c r="U211" s="174"/>
      <c r="V211" s="88">
        <v>211</v>
      </c>
    </row>
    <row r="212" spans="1:22" x14ac:dyDescent="0.2">
      <c r="A212" s="211" t="s">
        <v>285</v>
      </c>
      <c r="B212" s="211" t="s">
        <v>286</v>
      </c>
      <c r="C212" s="243" t="s">
        <v>76</v>
      </c>
      <c r="D212" s="244" t="s">
        <v>674</v>
      </c>
      <c r="E212" s="237">
        <v>45975</v>
      </c>
      <c r="F212" s="237">
        <v>45989</v>
      </c>
      <c r="G212" s="143">
        <v>46003</v>
      </c>
      <c r="H212" s="174"/>
      <c r="I212" s="174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4"/>
      <c r="U212" s="174"/>
      <c r="V212" s="88">
        <v>212</v>
      </c>
    </row>
    <row r="213" spans="1:22" x14ac:dyDescent="0.2">
      <c r="A213" s="69" t="s">
        <v>519</v>
      </c>
      <c r="B213" s="69" t="s">
        <v>520</v>
      </c>
      <c r="C213" s="209" t="s">
        <v>36</v>
      </c>
      <c r="D213" s="66" t="s">
        <v>521</v>
      </c>
      <c r="E213" s="237">
        <v>45968</v>
      </c>
      <c r="F213" s="237">
        <v>45982</v>
      </c>
      <c r="G213" s="199"/>
      <c r="H213" s="174"/>
      <c r="I213" s="174"/>
      <c r="J213" s="174"/>
      <c r="K213" s="174"/>
      <c r="L213" s="174"/>
      <c r="M213" s="174"/>
      <c r="N213" s="174"/>
      <c r="O213" s="174"/>
      <c r="P213" s="174"/>
      <c r="Q213" s="174"/>
      <c r="R213" s="174"/>
      <c r="S213" s="174"/>
      <c r="T213" s="174"/>
      <c r="U213" s="174"/>
      <c r="V213" s="88">
        <v>213</v>
      </c>
    </row>
    <row r="214" spans="1:22" x14ac:dyDescent="0.2">
      <c r="A214" s="69" t="s">
        <v>462</v>
      </c>
      <c r="B214" s="69" t="s">
        <v>153</v>
      </c>
      <c r="C214" s="209" t="s">
        <v>62</v>
      </c>
      <c r="D214" s="66" t="s">
        <v>463</v>
      </c>
      <c r="E214" s="188"/>
      <c r="F214" s="237">
        <v>45982</v>
      </c>
      <c r="G214" s="183"/>
      <c r="H214" s="174"/>
      <c r="I214" s="174"/>
      <c r="J214" s="174"/>
      <c r="K214" s="174"/>
      <c r="L214" s="174"/>
      <c r="M214" s="174"/>
      <c r="N214" s="174"/>
      <c r="O214" s="174"/>
      <c r="P214" s="174"/>
      <c r="Q214" s="174"/>
      <c r="R214" s="174"/>
      <c r="S214" s="174"/>
      <c r="T214" s="174"/>
      <c r="U214" s="174"/>
      <c r="V214" s="88">
        <v>214</v>
      </c>
    </row>
    <row r="215" spans="1:22" x14ac:dyDescent="0.2">
      <c r="A215" s="69" t="s">
        <v>122</v>
      </c>
      <c r="B215" s="69" t="s">
        <v>100</v>
      </c>
      <c r="C215" s="209" t="s">
        <v>35</v>
      </c>
      <c r="D215" s="66" t="s">
        <v>488</v>
      </c>
      <c r="E215" s="237">
        <v>45968</v>
      </c>
      <c r="F215" s="237">
        <v>45982</v>
      </c>
      <c r="G215" s="143">
        <v>46003</v>
      </c>
      <c r="H215" s="174"/>
      <c r="I215" s="174"/>
      <c r="J215" s="174"/>
      <c r="K215" s="174"/>
      <c r="L215" s="174"/>
      <c r="M215" s="174"/>
      <c r="N215" s="174"/>
      <c r="O215" s="174"/>
      <c r="P215" s="174"/>
      <c r="Q215" s="174"/>
      <c r="R215" s="174"/>
      <c r="S215" s="174"/>
      <c r="T215" s="174"/>
      <c r="U215" s="174"/>
      <c r="V215" s="88">
        <v>215</v>
      </c>
    </row>
    <row r="216" spans="1:22" x14ac:dyDescent="0.2">
      <c r="A216" s="69" t="s">
        <v>87</v>
      </c>
      <c r="B216" s="69" t="s">
        <v>88</v>
      </c>
      <c r="C216" s="209" t="s">
        <v>454</v>
      </c>
      <c r="D216" s="66" t="s">
        <v>531</v>
      </c>
      <c r="E216" s="237">
        <v>45968</v>
      </c>
      <c r="F216" s="237">
        <v>45982</v>
      </c>
      <c r="G216" s="199"/>
      <c r="H216" s="174"/>
      <c r="I216" s="174"/>
      <c r="J216" s="174"/>
      <c r="K216" s="174"/>
      <c r="L216" s="174"/>
      <c r="M216" s="174"/>
      <c r="N216" s="174"/>
      <c r="O216" s="174"/>
      <c r="P216" s="174"/>
      <c r="Q216" s="174"/>
      <c r="R216" s="174"/>
      <c r="S216" s="174"/>
      <c r="T216" s="174"/>
      <c r="U216" s="174"/>
      <c r="V216" s="88">
        <v>216</v>
      </c>
    </row>
    <row r="217" spans="1:22" x14ac:dyDescent="0.2">
      <c r="A217" s="69" t="s">
        <v>841</v>
      </c>
      <c r="B217" s="69" t="s">
        <v>242</v>
      </c>
      <c r="C217" s="209" t="s">
        <v>76</v>
      </c>
      <c r="D217" s="66" t="s">
        <v>842</v>
      </c>
      <c r="E217" s="245"/>
      <c r="F217" s="237">
        <v>45989</v>
      </c>
      <c r="G217" s="246"/>
      <c r="H217" s="174"/>
      <c r="I217" s="174"/>
      <c r="J217" s="174"/>
      <c r="K217" s="174"/>
      <c r="L217" s="174"/>
      <c r="M217" s="174"/>
      <c r="N217" s="174"/>
      <c r="O217" s="174"/>
      <c r="P217" s="174"/>
      <c r="Q217" s="174"/>
      <c r="R217" s="174"/>
      <c r="S217" s="174"/>
      <c r="T217" s="174"/>
      <c r="U217" s="174"/>
      <c r="V217" s="88">
        <v>217</v>
      </c>
    </row>
    <row r="218" spans="1:22" x14ac:dyDescent="0.2">
      <c r="A218" s="69" t="s">
        <v>687</v>
      </c>
      <c r="B218" s="69" t="s">
        <v>291</v>
      </c>
      <c r="C218" s="209" t="s">
        <v>38</v>
      </c>
      <c r="D218" s="66" t="s">
        <v>688</v>
      </c>
      <c r="E218" s="237">
        <v>45975</v>
      </c>
      <c r="F218" s="237">
        <v>45989</v>
      </c>
      <c r="G218" s="143">
        <v>46003</v>
      </c>
      <c r="H218" s="174"/>
      <c r="I218" s="174"/>
      <c r="J218" s="174"/>
      <c r="K218" s="174"/>
      <c r="L218" s="174"/>
      <c r="M218" s="174"/>
      <c r="N218" s="174"/>
      <c r="O218" s="174"/>
      <c r="P218" s="174"/>
      <c r="Q218" s="174"/>
      <c r="R218" s="174"/>
      <c r="S218" s="174"/>
      <c r="T218" s="174"/>
      <c r="U218" s="174"/>
      <c r="V218" s="88">
        <v>218</v>
      </c>
    </row>
    <row r="219" spans="1:22" x14ac:dyDescent="0.2">
      <c r="A219" s="69" t="s">
        <v>649</v>
      </c>
      <c r="B219" s="69" t="s">
        <v>650</v>
      </c>
      <c r="C219" s="209" t="s">
        <v>62</v>
      </c>
      <c r="D219" s="66" t="s">
        <v>651</v>
      </c>
      <c r="E219" s="237">
        <v>45975</v>
      </c>
      <c r="F219" s="237">
        <v>45989</v>
      </c>
      <c r="G219" s="143">
        <v>46003</v>
      </c>
      <c r="H219" s="174"/>
      <c r="I219" s="174"/>
      <c r="J219" s="174"/>
      <c r="K219" s="174"/>
      <c r="L219" s="174"/>
      <c r="M219" s="174"/>
      <c r="N219" s="174"/>
      <c r="O219" s="174"/>
      <c r="P219" s="174"/>
      <c r="Q219" s="174"/>
      <c r="R219" s="174"/>
      <c r="S219" s="174"/>
      <c r="T219" s="174"/>
      <c r="U219" s="174"/>
      <c r="V219" s="88">
        <v>219</v>
      </c>
    </row>
    <row r="220" spans="1:22" ht="15" x14ac:dyDescent="0.2">
      <c r="A220" s="211" t="s">
        <v>511</v>
      </c>
      <c r="B220" s="212" t="s">
        <v>512</v>
      </c>
      <c r="C220" s="209" t="s">
        <v>44</v>
      </c>
      <c r="D220" s="66" t="s">
        <v>513</v>
      </c>
      <c r="E220" s="237">
        <v>45968</v>
      </c>
      <c r="F220" s="237">
        <v>45982</v>
      </c>
      <c r="G220" s="143">
        <v>46003</v>
      </c>
      <c r="H220" s="174"/>
      <c r="I220" s="174"/>
      <c r="J220" s="174"/>
      <c r="K220" s="174"/>
      <c r="L220" s="174"/>
      <c r="M220" s="174"/>
      <c r="N220" s="174"/>
      <c r="O220" s="174"/>
      <c r="P220" s="174"/>
      <c r="Q220" s="174"/>
      <c r="R220" s="174"/>
      <c r="S220" s="174"/>
      <c r="T220" s="174"/>
      <c r="U220" s="174"/>
      <c r="V220" s="88">
        <v>220</v>
      </c>
    </row>
    <row r="221" spans="1:22" x14ac:dyDescent="0.2">
      <c r="A221" s="69" t="s">
        <v>347</v>
      </c>
      <c r="B221" s="69" t="s">
        <v>348</v>
      </c>
      <c r="C221" s="209" t="s">
        <v>62</v>
      </c>
      <c r="D221" s="66" t="s">
        <v>775</v>
      </c>
      <c r="E221" s="237">
        <v>45975</v>
      </c>
      <c r="F221" s="237">
        <v>45989</v>
      </c>
      <c r="G221" s="246"/>
      <c r="H221" s="174"/>
      <c r="I221" s="174"/>
      <c r="J221" s="174"/>
      <c r="K221" s="174"/>
      <c r="L221" s="174"/>
      <c r="M221" s="174"/>
      <c r="N221" s="174"/>
      <c r="O221" s="174"/>
      <c r="P221" s="174"/>
      <c r="Q221" s="174"/>
      <c r="R221" s="174"/>
      <c r="S221" s="174"/>
      <c r="T221" s="174"/>
      <c r="U221" s="174"/>
      <c r="V221" s="88">
        <v>221</v>
      </c>
    </row>
    <row r="222" spans="1:22" x14ac:dyDescent="0.2">
      <c r="A222" s="29" t="s">
        <v>1015</v>
      </c>
      <c r="B222" s="29" t="s">
        <v>1016</v>
      </c>
      <c r="C222" s="28" t="s">
        <v>39</v>
      </c>
      <c r="D222" s="30" t="s">
        <v>1017</v>
      </c>
      <c r="E222" s="174"/>
      <c r="F222" s="174"/>
      <c r="G222" s="174"/>
      <c r="H222" s="174"/>
      <c r="I222" s="174"/>
      <c r="J222" s="174"/>
      <c r="K222" s="174"/>
      <c r="L222" s="133">
        <v>45610</v>
      </c>
      <c r="M222" s="133">
        <v>45982</v>
      </c>
      <c r="N222" s="174"/>
      <c r="O222" s="174"/>
      <c r="P222" s="174"/>
      <c r="Q222" s="133">
        <v>45996</v>
      </c>
      <c r="R222" s="174"/>
      <c r="S222" s="174"/>
      <c r="T222" s="174"/>
      <c r="U222" s="174"/>
      <c r="V222" s="88">
        <v>222</v>
      </c>
    </row>
    <row r="223" spans="1:22" x14ac:dyDescent="0.2">
      <c r="A223" s="69" t="s">
        <v>456</v>
      </c>
      <c r="B223" s="69" t="s">
        <v>457</v>
      </c>
      <c r="C223" s="209" t="s">
        <v>454</v>
      </c>
      <c r="D223" s="66" t="s">
        <v>458</v>
      </c>
      <c r="E223" s="188"/>
      <c r="F223" s="237">
        <v>45982</v>
      </c>
      <c r="G223" s="182"/>
      <c r="H223" s="174"/>
      <c r="I223" s="174"/>
      <c r="J223" s="174"/>
      <c r="K223" s="174"/>
      <c r="L223" s="174"/>
      <c r="M223" s="174"/>
      <c r="N223" s="174"/>
      <c r="O223" s="174"/>
      <c r="P223" s="174"/>
      <c r="Q223" s="174"/>
      <c r="R223" s="174"/>
      <c r="S223" s="174"/>
      <c r="T223" s="174"/>
      <c r="U223" s="174"/>
      <c r="V223" s="88">
        <v>223</v>
      </c>
    </row>
    <row r="224" spans="1:22" x14ac:dyDescent="0.2">
      <c r="A224" s="29"/>
      <c r="B224" s="29"/>
      <c r="C224" s="28"/>
      <c r="D224" s="30"/>
      <c r="E224" s="174"/>
      <c r="F224" s="174"/>
      <c r="G224" s="174"/>
      <c r="H224" s="174"/>
      <c r="I224" s="174"/>
      <c r="J224" s="174"/>
      <c r="K224" s="174"/>
      <c r="L224" s="174"/>
      <c r="M224" s="174"/>
      <c r="N224" s="174"/>
      <c r="O224" s="174"/>
      <c r="P224" s="174"/>
      <c r="Q224" s="174"/>
      <c r="R224" s="174"/>
      <c r="S224" s="174"/>
      <c r="T224" s="174"/>
      <c r="U224" s="174"/>
      <c r="V224" s="88">
        <v>224</v>
      </c>
    </row>
    <row r="225" spans="1:22" x14ac:dyDescent="0.2">
      <c r="A225" s="29"/>
      <c r="B225" s="29"/>
      <c r="C225" s="28"/>
      <c r="D225" s="30"/>
      <c r="E225" s="174"/>
      <c r="F225" s="174"/>
      <c r="G225" s="174"/>
      <c r="H225" s="174"/>
      <c r="I225" s="174"/>
      <c r="J225" s="174"/>
      <c r="K225" s="174"/>
      <c r="L225" s="174"/>
      <c r="M225" s="174"/>
      <c r="N225" s="174"/>
      <c r="O225" s="174"/>
      <c r="P225" s="174"/>
      <c r="Q225" s="174"/>
      <c r="R225" s="174"/>
      <c r="S225" s="174"/>
      <c r="T225" s="174"/>
      <c r="U225" s="174"/>
      <c r="V225" s="88">
        <v>225</v>
      </c>
    </row>
    <row r="226" spans="1:22" x14ac:dyDescent="0.2">
      <c r="A226" s="29"/>
      <c r="B226" s="29"/>
      <c r="C226" s="28"/>
      <c r="D226" s="30"/>
      <c r="E226" s="174"/>
      <c r="F226" s="174"/>
      <c r="G226" s="174"/>
      <c r="H226" s="174"/>
      <c r="I226" s="174"/>
      <c r="J226" s="174"/>
      <c r="K226" s="174"/>
      <c r="L226" s="174"/>
      <c r="M226" s="174"/>
      <c r="N226" s="174"/>
      <c r="O226" s="174"/>
      <c r="P226" s="174"/>
      <c r="Q226" s="174"/>
      <c r="R226" s="174"/>
      <c r="S226" s="174"/>
      <c r="T226" s="174"/>
      <c r="U226" s="174"/>
      <c r="V226" s="88">
        <v>226</v>
      </c>
    </row>
    <row r="227" spans="1:22" x14ac:dyDescent="0.2">
      <c r="A227" s="29"/>
      <c r="B227" s="29"/>
      <c r="C227" s="28"/>
      <c r="D227" s="30"/>
      <c r="E227" s="174"/>
      <c r="F227" s="174"/>
      <c r="G227" s="174"/>
      <c r="H227" s="174"/>
      <c r="I227" s="174"/>
      <c r="J227" s="174"/>
      <c r="K227" s="174"/>
      <c r="L227" s="174"/>
      <c r="M227" s="174"/>
      <c r="N227" s="174"/>
      <c r="O227" s="174"/>
      <c r="P227" s="174"/>
      <c r="Q227" s="174"/>
      <c r="R227" s="174"/>
      <c r="S227" s="174"/>
      <c r="T227" s="174"/>
      <c r="U227" s="174"/>
      <c r="V227" s="88">
        <v>227</v>
      </c>
    </row>
    <row r="228" spans="1:22" x14ac:dyDescent="0.2">
      <c r="A228" s="29"/>
      <c r="B228" s="29"/>
      <c r="C228" s="28"/>
      <c r="D228" s="30"/>
      <c r="E228" s="174"/>
      <c r="F228" s="174"/>
      <c r="G228" s="174"/>
      <c r="H228" s="174"/>
      <c r="I228" s="174"/>
      <c r="J228" s="174"/>
      <c r="K228" s="174"/>
      <c r="L228" s="174"/>
      <c r="M228" s="174"/>
      <c r="N228" s="174"/>
      <c r="O228" s="174"/>
      <c r="P228" s="174"/>
      <c r="Q228" s="174"/>
      <c r="R228" s="174"/>
      <c r="S228" s="174"/>
      <c r="T228" s="174"/>
      <c r="U228" s="174"/>
      <c r="V228" s="88">
        <v>228</v>
      </c>
    </row>
    <row r="229" spans="1:22" x14ac:dyDescent="0.2">
      <c r="A229" s="29"/>
      <c r="B229" s="29"/>
      <c r="C229" s="28"/>
      <c r="D229" s="30"/>
      <c r="E229" s="174"/>
      <c r="F229" s="174"/>
      <c r="G229" s="174"/>
      <c r="H229" s="174"/>
      <c r="I229" s="174"/>
      <c r="J229" s="174"/>
      <c r="K229" s="174"/>
      <c r="L229" s="174"/>
      <c r="M229" s="174"/>
      <c r="N229" s="174"/>
      <c r="O229" s="174"/>
      <c r="P229" s="174"/>
      <c r="Q229" s="174"/>
      <c r="R229" s="174"/>
      <c r="S229" s="174"/>
      <c r="T229" s="174"/>
      <c r="U229" s="174"/>
      <c r="V229" s="88">
        <v>229</v>
      </c>
    </row>
    <row r="230" spans="1:22" x14ac:dyDescent="0.2">
      <c r="A230" s="29"/>
      <c r="B230" s="29"/>
      <c r="C230" s="28"/>
      <c r="D230" s="30"/>
      <c r="E230" s="174"/>
      <c r="F230" s="174"/>
      <c r="G230" s="174"/>
      <c r="H230" s="174"/>
      <c r="I230" s="174"/>
      <c r="J230" s="174"/>
      <c r="K230" s="174"/>
      <c r="L230" s="174"/>
      <c r="M230" s="174"/>
      <c r="N230" s="174"/>
      <c r="O230" s="174"/>
      <c r="P230" s="174"/>
      <c r="Q230" s="174"/>
      <c r="R230" s="174"/>
      <c r="S230" s="174"/>
      <c r="T230" s="174"/>
      <c r="U230" s="174"/>
      <c r="V230" s="88">
        <v>230</v>
      </c>
    </row>
    <row r="231" spans="1:22" x14ac:dyDescent="0.2">
      <c r="A231" s="29"/>
      <c r="B231" s="29"/>
      <c r="C231" s="28"/>
      <c r="D231" s="30"/>
      <c r="E231" s="174"/>
      <c r="F231" s="174"/>
      <c r="G231" s="174"/>
      <c r="H231" s="174"/>
      <c r="I231" s="174"/>
      <c r="J231" s="174"/>
      <c r="K231" s="174"/>
      <c r="L231" s="174"/>
      <c r="M231" s="174"/>
      <c r="N231" s="174"/>
      <c r="O231" s="174"/>
      <c r="P231" s="174"/>
      <c r="Q231" s="174"/>
      <c r="R231" s="174"/>
      <c r="S231" s="174"/>
      <c r="T231" s="174"/>
      <c r="U231" s="174"/>
      <c r="V231" s="88">
        <v>231</v>
      </c>
    </row>
    <row r="232" spans="1:22" x14ac:dyDescent="0.2">
      <c r="A232" s="29"/>
      <c r="B232" s="29"/>
      <c r="C232" s="28"/>
      <c r="D232" s="30"/>
      <c r="E232" s="174"/>
      <c r="F232" s="174"/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  <c r="S232" s="174"/>
      <c r="T232" s="174"/>
      <c r="U232" s="174"/>
      <c r="V232" s="88">
        <v>232</v>
      </c>
    </row>
    <row r="233" spans="1:22" x14ac:dyDescent="0.2">
      <c r="A233" s="29"/>
      <c r="B233" s="29"/>
      <c r="C233" s="28"/>
      <c r="D233" s="30"/>
      <c r="E233" s="174"/>
      <c r="F233" s="174"/>
      <c r="G233" s="174"/>
      <c r="H233" s="174"/>
      <c r="I233" s="174"/>
      <c r="J233" s="174"/>
      <c r="K233" s="174"/>
      <c r="L233" s="174"/>
      <c r="M233" s="174"/>
      <c r="N233" s="174"/>
      <c r="O233" s="174"/>
      <c r="P233" s="174"/>
      <c r="Q233" s="174"/>
      <c r="R233" s="174"/>
      <c r="S233" s="174"/>
      <c r="T233" s="174"/>
      <c r="U233" s="174"/>
      <c r="V233" s="88">
        <v>233</v>
      </c>
    </row>
  </sheetData>
  <sortState xmlns:xlrd2="http://schemas.microsoft.com/office/spreadsheetml/2017/richdata2" ref="A3:U232">
    <sortCondition ref="A3:A232"/>
  </sortState>
  <mergeCells count="8">
    <mergeCell ref="AO1:AR1"/>
    <mergeCell ref="O1:Q1"/>
    <mergeCell ref="L1:N1"/>
    <mergeCell ref="E1:K1"/>
    <mergeCell ref="AB1:AH1"/>
    <mergeCell ref="R1:U1"/>
    <mergeCell ref="AL1:AN1"/>
    <mergeCell ref="AI1:AK1"/>
  </mergeCells>
  <phoneticPr fontId="2" type="noConversion"/>
  <printOptions gridLines="1"/>
  <pageMargins left="0.15748031496062992" right="0.15748031496062992" top="0.15748031496062992" bottom="0.15748031496062992" header="0.15748031496062992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AX48"/>
  <sheetViews>
    <sheetView tabSelected="1" zoomScale="115" zoomScaleNormal="115" workbookViewId="0">
      <pane ySplit="4" topLeftCell="A5" activePane="bottomLeft" state="frozen"/>
      <selection pane="bottomLeft" activeCell="Z46" sqref="Z46"/>
    </sheetView>
  </sheetViews>
  <sheetFormatPr baseColWidth="10" defaultColWidth="11" defaultRowHeight="12.75" x14ac:dyDescent="0.2"/>
  <cols>
    <col min="1" max="1" width="15.25" style="1" bestFit="1" customWidth="1"/>
    <col min="2" max="2" width="8.625" style="1" bestFit="1" customWidth="1"/>
    <col min="3" max="3" width="12.875" style="1" bestFit="1" customWidth="1"/>
    <col min="4" max="4" width="7.875" style="1" bestFit="1" customWidth="1"/>
    <col min="5" max="5" width="1.875" style="1" customWidth="1"/>
    <col min="6" max="6" width="9.125" style="1" bestFit="1" customWidth="1"/>
    <col min="7" max="7" width="2" style="1" customWidth="1"/>
    <col min="8" max="8" width="5.5" style="1" customWidth="1"/>
    <col min="9" max="9" width="5.125" style="1" customWidth="1"/>
    <col min="10" max="10" width="1.625" style="1" bestFit="1" customWidth="1"/>
    <col min="11" max="11" width="1.875" style="1" bestFit="1" customWidth="1"/>
    <col min="12" max="12" width="2.625" style="1" bestFit="1" customWidth="1"/>
    <col min="13" max="13" width="1.625" style="1" bestFit="1" customWidth="1"/>
    <col min="14" max="14" width="1.875" style="1" bestFit="1" customWidth="1"/>
    <col min="15" max="15" width="2.25" style="1" bestFit="1" customWidth="1"/>
    <col min="16" max="17" width="6.5" style="1" customWidth="1"/>
    <col min="18" max="18" width="2" style="1" customWidth="1"/>
    <col min="19" max="20" width="5.125" style="1" customWidth="1"/>
    <col min="21" max="21" width="1.625" style="1" bestFit="1" customWidth="1"/>
    <col min="22" max="22" width="1.875" style="1" bestFit="1" customWidth="1"/>
    <col min="23" max="23" width="2.25" style="1" bestFit="1" customWidth="1"/>
    <col min="24" max="24" width="1.625" style="1" bestFit="1" customWidth="1"/>
    <col min="25" max="25" width="1.875" style="1" bestFit="1" customWidth="1"/>
    <col min="26" max="26" width="2.25" style="1" bestFit="1" customWidth="1"/>
    <col min="27" max="28" width="6.5" style="1" customWidth="1"/>
    <col min="29" max="29" width="2" style="1" customWidth="1"/>
    <col min="30" max="31" width="5.125" style="1" customWidth="1"/>
    <col min="32" max="32" width="1.625" style="1" bestFit="1" customWidth="1"/>
    <col min="33" max="33" width="1.875" style="1" bestFit="1" customWidth="1"/>
    <col min="34" max="34" width="2.25" style="1" bestFit="1" customWidth="1"/>
    <col min="35" max="35" width="1.625" style="1" bestFit="1" customWidth="1"/>
    <col min="36" max="36" width="1.875" style="1" bestFit="1" customWidth="1"/>
    <col min="37" max="37" width="2.25" style="1" bestFit="1" customWidth="1"/>
    <col min="38" max="39" width="6.5" style="1" customWidth="1"/>
    <col min="40" max="40" width="2" style="1" customWidth="1"/>
    <col min="41" max="42" width="5.125" style="1" customWidth="1"/>
    <col min="43" max="43" width="1.625" style="1" bestFit="1" customWidth="1"/>
    <col min="44" max="44" width="1.875" style="1" bestFit="1" customWidth="1"/>
    <col min="45" max="45" width="2.25" style="1" bestFit="1" customWidth="1"/>
    <col min="46" max="46" width="1.625" style="1" bestFit="1" customWidth="1"/>
    <col min="47" max="47" width="1.875" style="1" bestFit="1" customWidth="1"/>
    <col min="48" max="48" width="2.25" style="1" bestFit="1" customWidth="1"/>
    <col min="49" max="50" width="6.5" style="1" customWidth="1"/>
    <col min="51" max="16384" width="11" style="1"/>
  </cols>
  <sheetData>
    <row r="1" spans="1:50" x14ac:dyDescent="0.2">
      <c r="H1" s="275" t="s">
        <v>60</v>
      </c>
      <c r="I1" s="275"/>
      <c r="J1" s="275"/>
      <c r="K1" s="275"/>
      <c r="L1" s="275"/>
      <c r="M1" s="275"/>
      <c r="N1" s="275"/>
      <c r="O1" s="275"/>
      <c r="P1" s="275"/>
      <c r="Q1" s="275"/>
      <c r="S1" s="276" t="s">
        <v>113</v>
      </c>
      <c r="T1" s="276"/>
      <c r="U1" s="276"/>
      <c r="V1" s="276"/>
      <c r="W1" s="276"/>
      <c r="X1" s="276"/>
      <c r="Y1" s="276"/>
      <c r="Z1" s="276"/>
      <c r="AA1" s="276"/>
      <c r="AB1" s="276"/>
      <c r="AD1" s="276" t="s">
        <v>125</v>
      </c>
      <c r="AE1" s="276"/>
      <c r="AF1" s="276"/>
      <c r="AG1" s="276"/>
      <c r="AH1" s="276"/>
      <c r="AI1" s="276"/>
      <c r="AJ1" s="276"/>
      <c r="AK1" s="276"/>
      <c r="AL1" s="276"/>
      <c r="AM1" s="276"/>
      <c r="AO1" s="276" t="s">
        <v>129</v>
      </c>
      <c r="AP1" s="276"/>
      <c r="AQ1" s="276"/>
      <c r="AR1" s="276"/>
      <c r="AS1" s="276"/>
      <c r="AT1" s="276"/>
      <c r="AU1" s="276"/>
      <c r="AV1" s="276"/>
      <c r="AW1" s="276"/>
      <c r="AX1" s="276"/>
    </row>
    <row r="2" spans="1:50" x14ac:dyDescent="0.2">
      <c r="E2" s="7"/>
      <c r="F2" s="278" t="s">
        <v>8</v>
      </c>
      <c r="G2" s="7"/>
      <c r="H2" s="277" t="s">
        <v>9</v>
      </c>
      <c r="I2" s="277"/>
      <c r="J2" s="277" t="s">
        <v>10</v>
      </c>
      <c r="K2" s="277"/>
      <c r="L2" s="277"/>
      <c r="M2" s="277"/>
      <c r="N2" s="277"/>
      <c r="O2" s="277"/>
      <c r="P2" s="277" t="s">
        <v>126</v>
      </c>
      <c r="Q2" s="277"/>
      <c r="R2" s="7"/>
      <c r="S2" s="277" t="s">
        <v>9</v>
      </c>
      <c r="T2" s="277"/>
      <c r="U2" s="277" t="s">
        <v>10</v>
      </c>
      <c r="V2" s="277"/>
      <c r="W2" s="277"/>
      <c r="X2" s="277"/>
      <c r="Y2" s="277"/>
      <c r="Z2" s="277"/>
      <c r="AA2" s="277" t="s">
        <v>126</v>
      </c>
      <c r="AB2" s="277"/>
      <c r="AC2" s="7"/>
      <c r="AD2" s="277" t="s">
        <v>9</v>
      </c>
      <c r="AE2" s="277"/>
      <c r="AF2" s="277" t="s">
        <v>10</v>
      </c>
      <c r="AG2" s="277"/>
      <c r="AH2" s="277"/>
      <c r="AI2" s="277"/>
      <c r="AJ2" s="277"/>
      <c r="AK2" s="277"/>
      <c r="AL2" s="277" t="s">
        <v>126</v>
      </c>
      <c r="AM2" s="277"/>
      <c r="AN2" s="7"/>
      <c r="AO2" s="277" t="s">
        <v>9</v>
      </c>
      <c r="AP2" s="277"/>
      <c r="AQ2" s="277" t="s">
        <v>10</v>
      </c>
      <c r="AR2" s="277"/>
      <c r="AS2" s="277"/>
      <c r="AT2" s="277"/>
      <c r="AU2" s="277"/>
      <c r="AV2" s="277"/>
      <c r="AW2" s="277" t="s">
        <v>126</v>
      </c>
      <c r="AX2" s="277"/>
    </row>
    <row r="3" spans="1:50" x14ac:dyDescent="0.2">
      <c r="E3" s="100"/>
      <c r="F3" s="278"/>
      <c r="G3" s="100"/>
      <c r="H3" s="99" t="s">
        <v>11</v>
      </c>
      <c r="I3" s="99" t="s">
        <v>12</v>
      </c>
      <c r="J3" s="99" t="s">
        <v>11</v>
      </c>
      <c r="K3" s="99" t="s">
        <v>12</v>
      </c>
      <c r="L3" s="99" t="s">
        <v>13</v>
      </c>
      <c r="M3" s="99" t="s">
        <v>11</v>
      </c>
      <c r="N3" s="99" t="s">
        <v>12</v>
      </c>
      <c r="O3" s="99" t="s">
        <v>13</v>
      </c>
      <c r="P3" s="99" t="s">
        <v>11</v>
      </c>
      <c r="Q3" s="99" t="s">
        <v>12</v>
      </c>
      <c r="R3" s="100"/>
      <c r="S3" s="99" t="s">
        <v>11</v>
      </c>
      <c r="T3" s="99" t="s">
        <v>12</v>
      </c>
      <c r="U3" s="99" t="s">
        <v>11</v>
      </c>
      <c r="V3" s="99" t="s">
        <v>12</v>
      </c>
      <c r="W3" s="99" t="s">
        <v>13</v>
      </c>
      <c r="X3" s="99" t="s">
        <v>11</v>
      </c>
      <c r="Y3" s="99" t="s">
        <v>12</v>
      </c>
      <c r="Z3" s="99" t="s">
        <v>13</v>
      </c>
      <c r="AA3" s="99" t="s">
        <v>11</v>
      </c>
      <c r="AB3" s="99" t="s">
        <v>12</v>
      </c>
      <c r="AC3" s="100"/>
      <c r="AD3" s="99" t="s">
        <v>11</v>
      </c>
      <c r="AE3" s="99" t="s">
        <v>12</v>
      </c>
      <c r="AF3" s="99" t="s">
        <v>11</v>
      </c>
      <c r="AG3" s="99" t="s">
        <v>12</v>
      </c>
      <c r="AH3" s="99" t="s">
        <v>13</v>
      </c>
      <c r="AI3" s="99" t="s">
        <v>11</v>
      </c>
      <c r="AJ3" s="99" t="s">
        <v>12</v>
      </c>
      <c r="AK3" s="99" t="s">
        <v>13</v>
      </c>
      <c r="AL3" s="99" t="s">
        <v>11</v>
      </c>
      <c r="AM3" s="99" t="s">
        <v>12</v>
      </c>
      <c r="AN3" s="100"/>
      <c r="AO3" s="99" t="s">
        <v>11</v>
      </c>
      <c r="AP3" s="99" t="s">
        <v>12</v>
      </c>
      <c r="AQ3" s="99" t="s">
        <v>11</v>
      </c>
      <c r="AR3" s="99" t="s">
        <v>12</v>
      </c>
      <c r="AS3" s="99" t="s">
        <v>13</v>
      </c>
      <c r="AT3" s="99" t="s">
        <v>11</v>
      </c>
      <c r="AU3" s="99" t="s">
        <v>12</v>
      </c>
      <c r="AV3" s="99" t="s">
        <v>13</v>
      </c>
      <c r="AW3" s="99" t="s">
        <v>11</v>
      </c>
      <c r="AX3" s="99" t="s">
        <v>12</v>
      </c>
    </row>
    <row r="4" spans="1:50" x14ac:dyDescent="0.2">
      <c r="E4" s="100"/>
      <c r="F4" s="93"/>
      <c r="G4" s="100"/>
      <c r="H4" s="99"/>
      <c r="I4" s="99"/>
      <c r="J4" s="277" t="s">
        <v>127</v>
      </c>
      <c r="K4" s="277"/>
      <c r="L4" s="277"/>
      <c r="M4" s="277" t="s">
        <v>128</v>
      </c>
      <c r="N4" s="277"/>
      <c r="O4" s="277"/>
      <c r="P4" s="99"/>
      <c r="Q4" s="99"/>
      <c r="R4" s="100"/>
      <c r="S4" s="99"/>
      <c r="T4" s="99"/>
      <c r="U4" s="277" t="s">
        <v>127</v>
      </c>
      <c r="V4" s="277"/>
      <c r="W4" s="277"/>
      <c r="X4" s="277" t="s">
        <v>128</v>
      </c>
      <c r="Y4" s="277"/>
      <c r="Z4" s="277"/>
      <c r="AA4" s="99"/>
      <c r="AB4" s="99"/>
      <c r="AC4" s="100"/>
      <c r="AD4" s="99"/>
      <c r="AE4" s="99"/>
      <c r="AF4" s="277" t="s">
        <v>127</v>
      </c>
      <c r="AG4" s="277"/>
      <c r="AH4" s="277"/>
      <c r="AI4" s="277" t="s">
        <v>128</v>
      </c>
      <c r="AJ4" s="277"/>
      <c r="AK4" s="277"/>
      <c r="AL4" s="99"/>
      <c r="AM4" s="99"/>
      <c r="AN4" s="100"/>
      <c r="AO4" s="99"/>
      <c r="AP4" s="99"/>
      <c r="AQ4" s="277" t="s">
        <v>127</v>
      </c>
      <c r="AR4" s="277"/>
      <c r="AS4" s="277"/>
      <c r="AT4" s="277" t="s">
        <v>128</v>
      </c>
      <c r="AU4" s="277"/>
      <c r="AV4" s="277"/>
      <c r="AW4" s="99"/>
      <c r="AX4" s="99"/>
    </row>
    <row r="6" spans="1:50" x14ac:dyDescent="0.2">
      <c r="A6" s="271" t="s">
        <v>19</v>
      </c>
      <c r="B6" s="101" t="s">
        <v>15</v>
      </c>
      <c r="C6" s="101" t="s">
        <v>382</v>
      </c>
      <c r="D6" s="20"/>
      <c r="F6" s="23"/>
      <c r="H6" s="20"/>
      <c r="I6" s="20"/>
      <c r="J6" s="20"/>
      <c r="K6" s="20"/>
      <c r="L6" s="20"/>
      <c r="M6" s="20"/>
      <c r="N6" s="20"/>
      <c r="O6" s="20"/>
      <c r="P6" s="20"/>
      <c r="Q6" s="20"/>
      <c r="S6" s="20"/>
      <c r="T6" s="20"/>
      <c r="U6" s="20"/>
      <c r="V6" s="20"/>
      <c r="W6" s="20"/>
      <c r="X6" s="20"/>
      <c r="Y6" s="20"/>
      <c r="Z6" s="20"/>
      <c r="AA6" s="20"/>
      <c r="AB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x14ac:dyDescent="0.2">
      <c r="A7" s="271"/>
      <c r="B7" s="101" t="s">
        <v>15</v>
      </c>
      <c r="C7" s="101" t="s">
        <v>383</v>
      </c>
      <c r="D7" s="20"/>
      <c r="F7" s="23"/>
      <c r="H7" s="20"/>
      <c r="I7" s="20"/>
      <c r="J7" s="20"/>
      <c r="K7" s="20"/>
      <c r="L7" s="20"/>
      <c r="M7" s="20"/>
      <c r="N7" s="20"/>
      <c r="O7" s="20"/>
      <c r="P7" s="20"/>
      <c r="Q7" s="20"/>
      <c r="S7" s="20"/>
      <c r="T7" s="20"/>
      <c r="U7" s="20"/>
      <c r="V7" s="20"/>
      <c r="W7" s="20"/>
      <c r="X7" s="20"/>
      <c r="Y7" s="20"/>
      <c r="Z7" s="20"/>
      <c r="AA7" s="20"/>
      <c r="AB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x14ac:dyDescent="0.2">
      <c r="A8" s="271"/>
      <c r="B8" s="101" t="s">
        <v>15</v>
      </c>
      <c r="C8" s="101" t="s">
        <v>384</v>
      </c>
      <c r="D8" s="20"/>
      <c r="F8" s="23"/>
      <c r="H8" s="20"/>
      <c r="I8" s="20"/>
      <c r="J8" s="20"/>
      <c r="K8" s="20"/>
      <c r="L8" s="20"/>
      <c r="M8" s="20"/>
      <c r="N8" s="20"/>
      <c r="O8" s="20"/>
      <c r="P8" s="20"/>
      <c r="Q8" s="20"/>
      <c r="S8" s="20"/>
      <c r="T8" s="20"/>
      <c r="U8" s="20"/>
      <c r="V8" s="20"/>
      <c r="W8" s="20"/>
      <c r="X8" s="20"/>
      <c r="Y8" s="20"/>
      <c r="Z8" s="20"/>
      <c r="AA8" s="20"/>
      <c r="AB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10" spans="1:50" x14ac:dyDescent="0.2">
      <c r="A10" s="272" t="s">
        <v>16</v>
      </c>
      <c r="B10" s="101" t="s">
        <v>14</v>
      </c>
      <c r="C10" s="101" t="s">
        <v>162</v>
      </c>
      <c r="D10" s="23" t="s">
        <v>60</v>
      </c>
      <c r="F10" s="23">
        <v>45610</v>
      </c>
      <c r="H10" s="20">
        <v>57</v>
      </c>
      <c r="I10" s="20">
        <v>105</v>
      </c>
      <c r="J10" s="20"/>
      <c r="K10" s="20"/>
      <c r="L10" s="20"/>
      <c r="M10" s="20"/>
      <c r="N10" s="20"/>
      <c r="O10" s="20"/>
      <c r="P10" s="20"/>
      <c r="Q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x14ac:dyDescent="0.2">
      <c r="A11" s="273"/>
      <c r="B11" s="101" t="s">
        <v>14</v>
      </c>
      <c r="C11" s="101" t="s">
        <v>162</v>
      </c>
      <c r="D11" s="23" t="s">
        <v>60</v>
      </c>
      <c r="F11" s="23">
        <v>45624</v>
      </c>
      <c r="H11" s="20">
        <v>52</v>
      </c>
      <c r="I11" s="20">
        <v>100</v>
      </c>
      <c r="J11" s="20"/>
      <c r="K11" s="20"/>
      <c r="L11" s="20"/>
      <c r="M11" s="20"/>
      <c r="N11" s="20"/>
      <c r="O11" s="20"/>
      <c r="P11" s="20"/>
      <c r="Q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x14ac:dyDescent="0.2">
      <c r="A12" s="273"/>
      <c r="B12" s="250" t="s">
        <v>14</v>
      </c>
      <c r="C12" s="250" t="s">
        <v>163</v>
      </c>
      <c r="D12" s="23" t="s">
        <v>60</v>
      </c>
      <c r="F12" s="23">
        <v>45638</v>
      </c>
      <c r="H12" s="20">
        <v>30</v>
      </c>
      <c r="I12" s="81">
        <v>30</v>
      </c>
      <c r="J12" s="20"/>
      <c r="K12" s="20"/>
      <c r="L12" s="21"/>
      <c r="M12" s="20"/>
      <c r="N12" s="20"/>
      <c r="O12" s="20"/>
      <c r="P12" s="20"/>
      <c r="Q12" s="81"/>
      <c r="S12" s="20"/>
      <c r="T12" s="20"/>
      <c r="U12" s="20"/>
      <c r="V12" s="20"/>
      <c r="W12" s="20"/>
      <c r="X12" s="20"/>
      <c r="Y12" s="20"/>
      <c r="Z12" s="20"/>
      <c r="AA12" s="20"/>
      <c r="AB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x14ac:dyDescent="0.2">
      <c r="A13" s="273"/>
      <c r="B13" s="101" t="s">
        <v>14</v>
      </c>
      <c r="C13" s="101" t="s">
        <v>132</v>
      </c>
      <c r="D13" s="23" t="s">
        <v>60</v>
      </c>
      <c r="F13" s="23">
        <v>45603</v>
      </c>
      <c r="H13" s="20">
        <v>21</v>
      </c>
      <c r="I13" s="20">
        <v>51</v>
      </c>
      <c r="J13" s="20"/>
      <c r="K13" s="20"/>
      <c r="L13" s="20"/>
      <c r="M13" s="20"/>
      <c r="N13" s="20"/>
      <c r="O13" s="20"/>
      <c r="P13" s="20"/>
      <c r="Q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x14ac:dyDescent="0.2">
      <c r="A14" s="273"/>
      <c r="B14" s="101" t="s">
        <v>14</v>
      </c>
      <c r="C14" s="101" t="s">
        <v>132</v>
      </c>
      <c r="D14" s="23" t="s">
        <v>60</v>
      </c>
      <c r="F14" s="23">
        <v>45617</v>
      </c>
      <c r="H14" s="20">
        <v>20</v>
      </c>
      <c r="I14" s="20">
        <v>59</v>
      </c>
      <c r="J14" s="20"/>
      <c r="K14" s="20"/>
      <c r="L14" s="20"/>
      <c r="M14" s="20"/>
      <c r="N14" s="20"/>
      <c r="O14" s="20"/>
      <c r="P14" s="20"/>
      <c r="Q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x14ac:dyDescent="0.2">
      <c r="A15" s="273"/>
      <c r="B15" s="250" t="s">
        <v>14</v>
      </c>
      <c r="C15" s="250" t="s">
        <v>164</v>
      </c>
      <c r="D15" s="23" t="s">
        <v>60</v>
      </c>
      <c r="F15" s="23">
        <v>45638</v>
      </c>
      <c r="H15" s="20">
        <v>8</v>
      </c>
      <c r="I15" s="81">
        <v>16</v>
      </c>
      <c r="J15" s="20"/>
      <c r="K15" s="20"/>
      <c r="L15" s="21"/>
      <c r="M15" s="20"/>
      <c r="N15" s="20"/>
      <c r="O15" s="20"/>
      <c r="P15" s="20"/>
      <c r="Q15" s="81"/>
      <c r="S15" s="20"/>
      <c r="T15" s="20"/>
      <c r="U15" s="20"/>
      <c r="V15" s="20"/>
      <c r="W15" s="20"/>
      <c r="X15" s="20"/>
      <c r="Y15" s="20"/>
      <c r="Z15" s="20"/>
      <c r="AA15" s="20"/>
      <c r="AB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x14ac:dyDescent="0.2">
      <c r="A16" s="273"/>
      <c r="B16" s="101" t="s">
        <v>14</v>
      </c>
      <c r="C16" s="101" t="s">
        <v>352</v>
      </c>
      <c r="D16" s="23" t="s">
        <v>60</v>
      </c>
      <c r="F16" s="23">
        <v>45603</v>
      </c>
      <c r="H16" s="20">
        <v>10</v>
      </c>
      <c r="I16" s="20">
        <v>20</v>
      </c>
      <c r="J16" s="20"/>
      <c r="K16" s="20"/>
      <c r="L16" s="20"/>
      <c r="M16" s="20"/>
      <c r="N16" s="20"/>
      <c r="O16" s="20"/>
      <c r="P16" s="20"/>
      <c r="Q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x14ac:dyDescent="0.2">
      <c r="A17" s="273"/>
      <c r="B17" s="101" t="s">
        <v>14</v>
      </c>
      <c r="C17" s="101" t="s">
        <v>352</v>
      </c>
      <c r="D17" s="23" t="s">
        <v>60</v>
      </c>
      <c r="F17" s="23">
        <v>45617</v>
      </c>
      <c r="H17" s="20">
        <v>12</v>
      </c>
      <c r="I17" s="20">
        <v>22</v>
      </c>
      <c r="J17" s="20"/>
      <c r="K17" s="20"/>
      <c r="L17" s="20"/>
      <c r="M17" s="20"/>
      <c r="N17" s="20"/>
      <c r="O17" s="20"/>
      <c r="P17" s="20"/>
      <c r="Q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x14ac:dyDescent="0.2">
      <c r="A18" s="273"/>
      <c r="B18" s="250" t="s">
        <v>14</v>
      </c>
      <c r="C18" s="250" t="s">
        <v>353</v>
      </c>
      <c r="D18" s="23" t="s">
        <v>60</v>
      </c>
      <c r="F18" s="23">
        <v>45638</v>
      </c>
      <c r="H18" s="20">
        <v>7</v>
      </c>
      <c r="I18" s="20">
        <v>8</v>
      </c>
      <c r="J18" s="20"/>
      <c r="K18" s="20"/>
      <c r="L18" s="20"/>
      <c r="M18" s="20"/>
      <c r="N18" s="20"/>
      <c r="O18" s="20"/>
      <c r="P18" s="20"/>
      <c r="Q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x14ac:dyDescent="0.2">
      <c r="A19" s="273"/>
      <c r="B19" s="101" t="s">
        <v>17</v>
      </c>
      <c r="C19" s="101" t="s">
        <v>162</v>
      </c>
      <c r="D19" s="20"/>
      <c r="F19" s="23"/>
      <c r="H19" s="20"/>
      <c r="I19" s="20"/>
      <c r="J19" s="20"/>
      <c r="K19" s="20"/>
      <c r="L19" s="20"/>
      <c r="M19" s="20"/>
      <c r="N19" s="20"/>
      <c r="O19" s="20"/>
      <c r="P19" s="20"/>
      <c r="Q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x14ac:dyDescent="0.2">
      <c r="A20" s="273"/>
      <c r="B20" s="101" t="s">
        <v>17</v>
      </c>
      <c r="C20" s="101" t="s">
        <v>162</v>
      </c>
      <c r="D20" s="20"/>
      <c r="F20" s="23"/>
      <c r="H20" s="20"/>
      <c r="I20" s="20"/>
      <c r="J20" s="20"/>
      <c r="K20" s="20"/>
      <c r="L20" s="20"/>
      <c r="M20" s="20"/>
      <c r="N20" s="20"/>
      <c r="O20" s="20"/>
      <c r="P20" s="20"/>
      <c r="Q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x14ac:dyDescent="0.2">
      <c r="A21" s="273"/>
      <c r="B21" s="250" t="s">
        <v>17</v>
      </c>
      <c r="C21" s="250" t="s">
        <v>163</v>
      </c>
      <c r="D21" s="20"/>
      <c r="F21" s="32"/>
      <c r="H21" s="21"/>
      <c r="I21" s="21"/>
      <c r="J21" s="20"/>
      <c r="K21" s="20"/>
      <c r="L21" s="20"/>
      <c r="M21" s="20"/>
      <c r="N21" s="20"/>
      <c r="O21" s="20"/>
      <c r="P21" s="20"/>
      <c r="Q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x14ac:dyDescent="0.2">
      <c r="A22" s="273"/>
      <c r="B22" s="101" t="s">
        <v>17</v>
      </c>
      <c r="C22" s="101" t="s">
        <v>132</v>
      </c>
      <c r="D22" s="20"/>
      <c r="F22" s="23"/>
      <c r="H22" s="20"/>
      <c r="I22" s="20"/>
      <c r="J22" s="20"/>
      <c r="K22" s="20"/>
      <c r="L22" s="20"/>
      <c r="M22" s="20"/>
      <c r="N22" s="20"/>
      <c r="O22" s="20"/>
      <c r="P22" s="20"/>
      <c r="Q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x14ac:dyDescent="0.2">
      <c r="A23" s="273"/>
      <c r="B23" s="101" t="s">
        <v>17</v>
      </c>
      <c r="C23" s="101" t="s">
        <v>132</v>
      </c>
      <c r="D23" s="20"/>
      <c r="F23" s="23"/>
      <c r="H23" s="20"/>
      <c r="I23" s="20"/>
      <c r="J23" s="20"/>
      <c r="K23" s="20"/>
      <c r="L23" s="20"/>
      <c r="M23" s="20"/>
      <c r="N23" s="20"/>
      <c r="O23" s="20"/>
      <c r="P23" s="20"/>
      <c r="Q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x14ac:dyDescent="0.2">
      <c r="A24" s="273"/>
      <c r="B24" s="250" t="s">
        <v>17</v>
      </c>
      <c r="C24" s="250" t="s">
        <v>164</v>
      </c>
      <c r="D24" s="20"/>
      <c r="F24" s="32"/>
      <c r="H24" s="21"/>
      <c r="I24" s="21"/>
      <c r="J24" s="20"/>
      <c r="K24" s="20"/>
      <c r="L24" s="20"/>
      <c r="M24" s="20"/>
      <c r="N24" s="20"/>
      <c r="O24" s="20"/>
      <c r="P24" s="20"/>
      <c r="Q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x14ac:dyDescent="0.2">
      <c r="A25" s="273"/>
      <c r="B25" s="101" t="s">
        <v>17</v>
      </c>
      <c r="C25" s="101" t="s">
        <v>352</v>
      </c>
      <c r="D25" s="20"/>
      <c r="F25" s="23"/>
      <c r="H25" s="20"/>
      <c r="I25" s="20"/>
      <c r="J25" s="20"/>
      <c r="K25" s="20"/>
      <c r="L25" s="20"/>
      <c r="M25" s="20"/>
      <c r="N25" s="20"/>
      <c r="O25" s="20"/>
      <c r="P25" s="20"/>
      <c r="Q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x14ac:dyDescent="0.2">
      <c r="A26" s="273"/>
      <c r="B26" s="101" t="s">
        <v>17</v>
      </c>
      <c r="C26" s="101" t="s">
        <v>352</v>
      </c>
      <c r="D26" s="20"/>
      <c r="F26" s="23"/>
      <c r="H26" s="20"/>
      <c r="I26" s="20"/>
      <c r="J26" s="20"/>
      <c r="K26" s="20"/>
      <c r="L26" s="20"/>
      <c r="M26" s="20"/>
      <c r="N26" s="20"/>
      <c r="O26" s="20"/>
      <c r="P26" s="20"/>
      <c r="Q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x14ac:dyDescent="0.2">
      <c r="A27" s="274"/>
      <c r="B27" s="250" t="s">
        <v>17</v>
      </c>
      <c r="C27" s="250" t="s">
        <v>353</v>
      </c>
      <c r="D27" s="20"/>
      <c r="F27" s="32"/>
      <c r="H27" s="21"/>
      <c r="I27" s="21"/>
      <c r="J27" s="20"/>
      <c r="K27" s="20"/>
      <c r="L27" s="21"/>
      <c r="M27" s="20"/>
      <c r="N27" s="20"/>
      <c r="O27" s="20"/>
      <c r="P27" s="20"/>
      <c r="Q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9" spans="1:50" s="3" customFormat="1" x14ac:dyDescent="0.2">
      <c r="A29" s="268" t="s">
        <v>16</v>
      </c>
      <c r="B29" s="126" t="s">
        <v>14</v>
      </c>
      <c r="C29" s="126" t="s">
        <v>376</v>
      </c>
      <c r="D29" s="22" t="s">
        <v>60</v>
      </c>
      <c r="F29" s="55">
        <v>45610</v>
      </c>
      <c r="H29" s="22">
        <v>5</v>
      </c>
      <c r="I29" s="22">
        <v>9</v>
      </c>
      <c r="J29" s="22"/>
      <c r="K29" s="22"/>
      <c r="L29" s="22"/>
      <c r="M29" s="22"/>
      <c r="N29" s="22"/>
      <c r="O29" s="22"/>
      <c r="P29" s="22"/>
      <c r="Q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</row>
    <row r="30" spans="1:50" s="3" customFormat="1" x14ac:dyDescent="0.2">
      <c r="A30" s="269"/>
      <c r="B30" s="126" t="s">
        <v>15</v>
      </c>
      <c r="C30" s="126" t="s">
        <v>376</v>
      </c>
      <c r="D30" s="22" t="s">
        <v>60</v>
      </c>
      <c r="F30" s="127">
        <v>45617</v>
      </c>
      <c r="H30" s="126">
        <v>7</v>
      </c>
      <c r="I30" s="126">
        <v>9</v>
      </c>
      <c r="J30" s="126"/>
      <c r="K30" s="126"/>
      <c r="L30" s="126"/>
      <c r="M30" s="126"/>
      <c r="N30" s="126"/>
      <c r="O30" s="126"/>
      <c r="P30" s="126"/>
      <c r="Q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</row>
    <row r="31" spans="1:50" s="3" customFormat="1" x14ac:dyDescent="0.2">
      <c r="A31" s="270"/>
      <c r="B31" s="126" t="s">
        <v>17</v>
      </c>
      <c r="C31" s="126" t="s">
        <v>334</v>
      </c>
      <c r="D31" s="22"/>
      <c r="F31" s="55"/>
      <c r="H31" s="22"/>
      <c r="I31" s="22"/>
      <c r="J31" s="22"/>
      <c r="K31" s="22"/>
      <c r="L31" s="22"/>
      <c r="M31" s="22"/>
      <c r="N31" s="22"/>
      <c r="O31" s="22"/>
      <c r="P31" s="22"/>
      <c r="Q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s="3" customFormat="1" x14ac:dyDescent="0.2"/>
    <row r="33" spans="1:50" s="3" customFormat="1" x14ac:dyDescent="0.2">
      <c r="A33" s="22" t="s">
        <v>54</v>
      </c>
      <c r="B33" s="126" t="s">
        <v>17</v>
      </c>
      <c r="C33" s="126" t="s">
        <v>334</v>
      </c>
      <c r="D33" s="20"/>
      <c r="F33" s="55"/>
      <c r="H33" s="22"/>
      <c r="I33" s="22"/>
      <c r="J33" s="22"/>
      <c r="K33" s="22"/>
      <c r="L33" s="22"/>
      <c r="M33" s="22"/>
      <c r="N33" s="22"/>
      <c r="O33" s="22"/>
      <c r="P33" s="22"/>
      <c r="Q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</row>
    <row r="34" spans="1:50" s="3" customFormat="1" x14ac:dyDescent="0.2">
      <c r="A34" s="22" t="s">
        <v>54</v>
      </c>
      <c r="B34" s="126" t="s">
        <v>17</v>
      </c>
      <c r="C34" s="126" t="s">
        <v>336</v>
      </c>
      <c r="D34" s="20"/>
      <c r="F34" s="55"/>
      <c r="H34" s="22"/>
      <c r="I34" s="22"/>
      <c r="J34" s="22"/>
      <c r="K34" s="22"/>
      <c r="L34" s="22"/>
      <c r="M34" s="22"/>
      <c r="N34" s="22"/>
      <c r="O34" s="22"/>
      <c r="P34" s="22"/>
      <c r="Q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</row>
    <row r="35" spans="1:50" s="3" customFormat="1" x14ac:dyDescent="0.2"/>
    <row r="36" spans="1:50" s="3" customFormat="1" x14ac:dyDescent="0.2">
      <c r="A36" s="22" t="s">
        <v>350</v>
      </c>
      <c r="B36" s="126" t="s">
        <v>17</v>
      </c>
      <c r="C36" s="126" t="s">
        <v>335</v>
      </c>
      <c r="D36" s="356" t="s">
        <v>113</v>
      </c>
      <c r="F36" s="55">
        <v>45631</v>
      </c>
      <c r="H36" s="22">
        <v>7</v>
      </c>
      <c r="I36" s="22">
        <v>6</v>
      </c>
      <c r="J36" s="22"/>
      <c r="K36" s="22"/>
      <c r="L36" s="22">
        <v>1</v>
      </c>
      <c r="M36" s="22"/>
      <c r="N36" s="22"/>
      <c r="O36" s="22">
        <v>1</v>
      </c>
      <c r="P36" s="22"/>
      <c r="Q36" s="22"/>
      <c r="S36" s="22">
        <v>3</v>
      </c>
      <c r="T36" s="22">
        <v>3</v>
      </c>
      <c r="U36" s="22"/>
      <c r="V36" s="22"/>
      <c r="W36" s="22">
        <v>1</v>
      </c>
      <c r="X36" s="22"/>
      <c r="Y36" s="22"/>
      <c r="Z36" s="22"/>
      <c r="AA36" s="22"/>
      <c r="AB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O36" s="22">
        <v>4</v>
      </c>
      <c r="AP36" s="22">
        <v>3</v>
      </c>
      <c r="AQ36" s="22"/>
      <c r="AR36" s="22"/>
      <c r="AS36" s="22">
        <v>1</v>
      </c>
      <c r="AT36" s="22"/>
      <c r="AU36" s="22"/>
      <c r="AV36" s="22"/>
      <c r="AW36" s="22"/>
      <c r="AX36" s="22"/>
    </row>
    <row r="38" spans="1:50" x14ac:dyDescent="0.2">
      <c r="C38" s="101" t="s">
        <v>25</v>
      </c>
      <c r="D38" s="20"/>
      <c r="F38" s="23"/>
      <c r="H38" s="20"/>
      <c r="I38" s="20"/>
      <c r="J38" s="7"/>
      <c r="K38" s="20"/>
      <c r="L38" s="20"/>
      <c r="M38" s="20"/>
      <c r="N38" s="20"/>
      <c r="O38" s="20"/>
      <c r="P38" s="20"/>
      <c r="Q38" s="20"/>
    </row>
    <row r="39" spans="1:50" x14ac:dyDescent="0.2">
      <c r="C39" s="101" t="s">
        <v>379</v>
      </c>
      <c r="D39" s="101"/>
      <c r="F39" s="131"/>
      <c r="H39" s="101"/>
      <c r="I39" s="101"/>
      <c r="J39" s="7"/>
      <c r="K39" s="101"/>
      <c r="L39" s="101"/>
      <c r="M39" s="101"/>
      <c r="N39" s="101"/>
      <c r="O39" s="101"/>
      <c r="P39" s="101"/>
      <c r="Q39" s="101"/>
    </row>
    <row r="40" spans="1:50" x14ac:dyDescent="0.2">
      <c r="C40" s="101" t="s">
        <v>377</v>
      </c>
      <c r="D40" s="20"/>
      <c r="F40" s="23"/>
      <c r="H40" s="20"/>
      <c r="I40" s="20"/>
      <c r="J40" s="7"/>
      <c r="K40" s="20"/>
      <c r="L40" s="20"/>
      <c r="M40" s="20"/>
      <c r="N40" s="20"/>
      <c r="O40" s="20"/>
      <c r="P40" s="20"/>
      <c r="Q40" s="20"/>
    </row>
    <row r="41" spans="1:50" x14ac:dyDescent="0.2">
      <c r="C41" s="101" t="s">
        <v>378</v>
      </c>
      <c r="D41" s="20"/>
      <c r="F41" s="23"/>
      <c r="H41" s="20"/>
      <c r="I41" s="20"/>
      <c r="J41" s="7"/>
      <c r="K41" s="20"/>
      <c r="L41" s="20"/>
      <c r="M41" s="20"/>
      <c r="N41" s="20"/>
      <c r="O41" s="20"/>
      <c r="P41" s="20"/>
      <c r="Q41" s="20"/>
    </row>
    <row r="43" spans="1:50" x14ac:dyDescent="0.2">
      <c r="F43" s="1" t="s">
        <v>130</v>
      </c>
      <c r="H43" s="101">
        <f>SUM(H6:H8)</f>
        <v>0</v>
      </c>
      <c r="I43" s="101">
        <f t="shared" ref="I43:Q43" si="0">SUM(I6:I8)</f>
        <v>0</v>
      </c>
      <c r="J43" s="101">
        <f t="shared" si="0"/>
        <v>0</v>
      </c>
      <c r="K43" s="101">
        <f t="shared" si="0"/>
        <v>0</v>
      </c>
      <c r="L43" s="101">
        <f t="shared" si="0"/>
        <v>0</v>
      </c>
      <c r="M43" s="101">
        <f t="shared" si="0"/>
        <v>0</v>
      </c>
      <c r="N43" s="101">
        <f t="shared" si="0"/>
        <v>0</v>
      </c>
      <c r="O43" s="101">
        <f t="shared" si="0"/>
        <v>0</v>
      </c>
      <c r="P43" s="101">
        <f t="shared" si="0"/>
        <v>0</v>
      </c>
      <c r="Q43" s="101">
        <f t="shared" si="0"/>
        <v>0</v>
      </c>
    </row>
    <row r="44" spans="1:50" x14ac:dyDescent="0.2">
      <c r="F44" s="1" t="s">
        <v>385</v>
      </c>
      <c r="H44" s="101">
        <f>SUM(H10:H30)</f>
        <v>229</v>
      </c>
      <c r="I44" s="101">
        <f t="shared" ref="I44:Q44" si="1">SUM(I10:I30)</f>
        <v>429</v>
      </c>
      <c r="J44" s="101">
        <f t="shared" si="1"/>
        <v>0</v>
      </c>
      <c r="K44" s="101">
        <f t="shared" si="1"/>
        <v>0</v>
      </c>
      <c r="L44" s="101">
        <f t="shared" si="1"/>
        <v>0</v>
      </c>
      <c r="M44" s="101">
        <f t="shared" si="1"/>
        <v>0</v>
      </c>
      <c r="N44" s="101">
        <f t="shared" si="1"/>
        <v>0</v>
      </c>
      <c r="O44" s="101">
        <f t="shared" si="1"/>
        <v>0</v>
      </c>
      <c r="P44" s="101">
        <f t="shared" si="1"/>
        <v>0</v>
      </c>
      <c r="Q44" s="101">
        <f t="shared" si="1"/>
        <v>0</v>
      </c>
    </row>
    <row r="45" spans="1:50" x14ac:dyDescent="0.2">
      <c r="F45" s="45" t="s">
        <v>386</v>
      </c>
      <c r="H45" s="101">
        <f>+H31</f>
        <v>0</v>
      </c>
      <c r="I45" s="101">
        <f t="shared" ref="I45:Q45" si="2">+I31</f>
        <v>0</v>
      </c>
      <c r="J45" s="101">
        <f t="shared" si="2"/>
        <v>0</v>
      </c>
      <c r="K45" s="101">
        <f t="shared" si="2"/>
        <v>0</v>
      </c>
      <c r="L45" s="101">
        <f t="shared" si="2"/>
        <v>0</v>
      </c>
      <c r="M45" s="101">
        <f t="shared" si="2"/>
        <v>0</v>
      </c>
      <c r="N45" s="101">
        <f t="shared" si="2"/>
        <v>0</v>
      </c>
      <c r="O45" s="101">
        <f t="shared" si="2"/>
        <v>0</v>
      </c>
      <c r="P45" s="101">
        <f t="shared" si="2"/>
        <v>0</v>
      </c>
      <c r="Q45" s="101">
        <f t="shared" si="2"/>
        <v>0</v>
      </c>
    </row>
    <row r="46" spans="1:50" x14ac:dyDescent="0.2">
      <c r="F46" s="45" t="s">
        <v>387</v>
      </c>
      <c r="H46" s="101">
        <f>+H34</f>
        <v>0</v>
      </c>
      <c r="I46" s="101">
        <f t="shared" ref="I46:Q46" si="3">+I34</f>
        <v>0</v>
      </c>
      <c r="J46" s="101">
        <f t="shared" si="3"/>
        <v>0</v>
      </c>
      <c r="K46" s="101">
        <f t="shared" si="3"/>
        <v>0</v>
      </c>
      <c r="L46" s="101">
        <f t="shared" si="3"/>
        <v>0</v>
      </c>
      <c r="M46" s="101">
        <f t="shared" si="3"/>
        <v>0</v>
      </c>
      <c r="N46" s="101">
        <f t="shared" si="3"/>
        <v>0</v>
      </c>
      <c r="O46" s="101">
        <f t="shared" si="3"/>
        <v>0</v>
      </c>
      <c r="P46" s="101">
        <f t="shared" si="3"/>
        <v>0</v>
      </c>
      <c r="Q46" s="101">
        <f t="shared" si="3"/>
        <v>0</v>
      </c>
    </row>
    <row r="47" spans="1:50" x14ac:dyDescent="0.2">
      <c r="F47" s="45" t="s">
        <v>388</v>
      </c>
      <c r="H47" s="135">
        <f>+H33</f>
        <v>0</v>
      </c>
      <c r="I47" s="135">
        <f t="shared" ref="I47:Q47" si="4">+I33</f>
        <v>0</v>
      </c>
      <c r="J47" s="135">
        <f t="shared" si="4"/>
        <v>0</v>
      </c>
      <c r="K47" s="135">
        <f t="shared" si="4"/>
        <v>0</v>
      </c>
      <c r="L47" s="135">
        <f t="shared" si="4"/>
        <v>0</v>
      </c>
      <c r="M47" s="135">
        <f t="shared" si="4"/>
        <v>0</v>
      </c>
      <c r="N47" s="135">
        <f t="shared" si="4"/>
        <v>0</v>
      </c>
      <c r="O47" s="135">
        <f t="shared" si="4"/>
        <v>0</v>
      </c>
      <c r="P47" s="135">
        <f t="shared" si="4"/>
        <v>0</v>
      </c>
      <c r="Q47" s="135">
        <f t="shared" si="4"/>
        <v>0</v>
      </c>
    </row>
    <row r="48" spans="1:50" x14ac:dyDescent="0.2">
      <c r="F48" s="1" t="s">
        <v>349</v>
      </c>
      <c r="H48" s="101">
        <f>SUM(H36)</f>
        <v>7</v>
      </c>
      <c r="I48" s="101">
        <f t="shared" ref="I48:Q48" si="5">SUM(I36)</f>
        <v>6</v>
      </c>
      <c r="J48" s="101">
        <f t="shared" si="5"/>
        <v>0</v>
      </c>
      <c r="K48" s="101">
        <f t="shared" si="5"/>
        <v>0</v>
      </c>
      <c r="L48" s="101">
        <f t="shared" si="5"/>
        <v>1</v>
      </c>
      <c r="M48" s="101">
        <f t="shared" si="5"/>
        <v>0</v>
      </c>
      <c r="N48" s="101">
        <f t="shared" si="5"/>
        <v>0</v>
      </c>
      <c r="O48" s="101">
        <f t="shared" si="5"/>
        <v>1</v>
      </c>
      <c r="P48" s="101">
        <f t="shared" si="5"/>
        <v>0</v>
      </c>
      <c r="Q48" s="101">
        <f t="shared" si="5"/>
        <v>0</v>
      </c>
    </row>
  </sheetData>
  <sortState xmlns:xlrd2="http://schemas.microsoft.com/office/spreadsheetml/2017/richdata2" ref="B30:C31">
    <sortCondition ref="B30:B31"/>
  </sortState>
  <mergeCells count="28">
    <mergeCell ref="AF4:AH4"/>
    <mergeCell ref="AI4:AK4"/>
    <mergeCell ref="AO1:AX1"/>
    <mergeCell ref="AO2:AP2"/>
    <mergeCell ref="AQ2:AV2"/>
    <mergeCell ref="AW2:AX2"/>
    <mergeCell ref="AQ4:AS4"/>
    <mergeCell ref="AT4:AV4"/>
    <mergeCell ref="AD1:AM1"/>
    <mergeCell ref="AD2:AE2"/>
    <mergeCell ref="AF2:AK2"/>
    <mergeCell ref="AL2:AM2"/>
    <mergeCell ref="A29:A31"/>
    <mergeCell ref="A6:A8"/>
    <mergeCell ref="A10:A27"/>
    <mergeCell ref="H1:Q1"/>
    <mergeCell ref="S1:AB1"/>
    <mergeCell ref="J4:L4"/>
    <mergeCell ref="M4:O4"/>
    <mergeCell ref="U4:W4"/>
    <mergeCell ref="X4:Z4"/>
    <mergeCell ref="U2:Z2"/>
    <mergeCell ref="AA2:AB2"/>
    <mergeCell ref="F2:F3"/>
    <mergeCell ref="H2:I2"/>
    <mergeCell ref="J2:O2"/>
    <mergeCell ref="P2:Q2"/>
    <mergeCell ref="S2:T2"/>
  </mergeCells>
  <pageMargins left="0.43307086614173229" right="0.31496062992125984" top="0.31" bottom="0.2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J80"/>
  <sheetViews>
    <sheetView workbookViewId="0">
      <pane ySplit="1" topLeftCell="A14" activePane="bottomLeft" state="frozen"/>
      <selection pane="bottomLeft" activeCell="Q54" sqref="Q54"/>
    </sheetView>
  </sheetViews>
  <sheetFormatPr baseColWidth="10" defaultColWidth="3.125" defaultRowHeight="12.75" x14ac:dyDescent="0.2"/>
  <cols>
    <col min="1" max="1" width="17.25" style="1" bestFit="1" customWidth="1"/>
    <col min="2" max="2" width="8.375" style="24" bestFit="1" customWidth="1"/>
    <col min="3" max="3" width="7.375" style="25" bestFit="1" customWidth="1"/>
    <col min="4" max="4" width="14.875" style="26" bestFit="1" customWidth="1"/>
    <col min="5" max="5" width="3.75" style="27" bestFit="1" customWidth="1"/>
    <col min="6" max="6" width="15.75" style="24" bestFit="1" customWidth="1"/>
    <col min="7" max="7" width="12.625" style="24" bestFit="1" customWidth="1"/>
    <col min="8" max="8" width="19.125" style="42" bestFit="1" customWidth="1"/>
    <col min="9" max="9" width="10.625" style="19" bestFit="1" customWidth="1"/>
    <col min="10" max="14" width="3.125" style="1"/>
    <col min="15" max="15" width="9.625" style="1" bestFit="1" customWidth="1"/>
    <col min="16" max="16" width="7.75" style="1" bestFit="1" customWidth="1"/>
    <col min="17" max="17" width="19.125" style="1" bestFit="1" customWidth="1"/>
    <col min="18" max="18" width="10.625" style="1" bestFit="1" customWidth="1"/>
    <col min="19" max="21" width="55.5" style="1" customWidth="1"/>
    <col min="22" max="16384" width="3.125" style="1"/>
  </cols>
  <sheetData>
    <row r="1" spans="1:9" ht="26.25" x14ac:dyDescent="0.2">
      <c r="A1" s="279" t="s">
        <v>413</v>
      </c>
      <c r="B1" s="279"/>
      <c r="C1" s="279"/>
      <c r="D1" s="279"/>
      <c r="E1" s="279"/>
      <c r="F1" s="279"/>
      <c r="G1" s="279"/>
      <c r="H1" s="279"/>
      <c r="I1" s="279"/>
    </row>
    <row r="2" spans="1:9" x14ac:dyDescent="0.2">
      <c r="B2" s="1"/>
      <c r="C2" s="1"/>
      <c r="D2" s="1"/>
      <c r="E2" s="8"/>
      <c r="F2" s="1"/>
      <c r="G2" s="1"/>
      <c r="H2" s="3"/>
    </row>
    <row r="3" spans="1:9" x14ac:dyDescent="0.2">
      <c r="A3" s="43" t="s">
        <v>7</v>
      </c>
      <c r="B3" s="43" t="s">
        <v>5</v>
      </c>
      <c r="C3" s="36" t="s">
        <v>0</v>
      </c>
      <c r="D3" s="44" t="s">
        <v>3</v>
      </c>
      <c r="E3" s="33"/>
      <c r="F3" s="29"/>
      <c r="G3" s="29"/>
      <c r="H3" s="28"/>
      <c r="I3" s="30"/>
    </row>
    <row r="4" spans="1:9" x14ac:dyDescent="0.2">
      <c r="A4" s="43" t="s">
        <v>7</v>
      </c>
      <c r="B4" s="43" t="s">
        <v>5</v>
      </c>
      <c r="C4" s="46" t="s">
        <v>0</v>
      </c>
      <c r="D4" s="44" t="s">
        <v>3</v>
      </c>
      <c r="E4" s="54"/>
      <c r="F4" s="61"/>
      <c r="G4" s="61"/>
      <c r="H4" s="38"/>
      <c r="I4" s="39"/>
    </row>
    <row r="5" spans="1:9" x14ac:dyDescent="0.2">
      <c r="A5" s="43" t="s">
        <v>7</v>
      </c>
      <c r="B5" s="43" t="s">
        <v>5</v>
      </c>
      <c r="C5" s="46" t="s">
        <v>0</v>
      </c>
      <c r="D5" s="44" t="s">
        <v>3</v>
      </c>
      <c r="E5" s="180"/>
      <c r="F5" s="110"/>
      <c r="G5" s="110"/>
      <c r="H5" s="111"/>
      <c r="I5" s="112"/>
    </row>
    <row r="6" spans="1:9" x14ac:dyDescent="0.2">
      <c r="A6" s="43" t="s">
        <v>7</v>
      </c>
      <c r="B6" s="43" t="s">
        <v>5</v>
      </c>
      <c r="C6" s="46" t="s">
        <v>0</v>
      </c>
      <c r="D6" s="44" t="s">
        <v>3</v>
      </c>
      <c r="E6" s="90"/>
      <c r="F6" s="29"/>
      <c r="G6" s="29"/>
      <c r="H6" s="28"/>
      <c r="I6" s="30"/>
    </row>
    <row r="7" spans="1:9" x14ac:dyDescent="0.2">
      <c r="A7" s="43" t="s">
        <v>7</v>
      </c>
      <c r="B7" s="43" t="s">
        <v>5</v>
      </c>
      <c r="C7" s="46" t="s">
        <v>0</v>
      </c>
      <c r="D7" s="44" t="s">
        <v>3</v>
      </c>
      <c r="E7" s="90"/>
      <c r="F7" s="29"/>
      <c r="G7" s="29"/>
      <c r="H7" s="28"/>
      <c r="I7" s="30"/>
    </row>
    <row r="8" spans="1:9" x14ac:dyDescent="0.2">
      <c r="A8" s="43" t="s">
        <v>7</v>
      </c>
      <c r="B8" s="43" t="s">
        <v>5</v>
      </c>
      <c r="C8" s="46" t="s">
        <v>0</v>
      </c>
      <c r="D8" s="44" t="s">
        <v>3</v>
      </c>
      <c r="E8" s="90"/>
      <c r="F8" s="61"/>
      <c r="G8" s="61"/>
      <c r="H8" s="38"/>
      <c r="I8" s="39"/>
    </row>
    <row r="9" spans="1:9" x14ac:dyDescent="0.2">
      <c r="A9" s="43" t="s">
        <v>7</v>
      </c>
      <c r="B9" s="43" t="s">
        <v>5</v>
      </c>
      <c r="C9" s="46" t="s">
        <v>0</v>
      </c>
      <c r="D9" s="44" t="s">
        <v>3</v>
      </c>
      <c r="E9" s="90"/>
      <c r="F9" s="29"/>
      <c r="G9" s="29"/>
      <c r="H9" s="28"/>
      <c r="I9" s="30"/>
    </row>
    <row r="10" spans="1:9" x14ac:dyDescent="0.2">
      <c r="A10" s="289" t="s">
        <v>7</v>
      </c>
      <c r="B10" s="289" t="s">
        <v>5</v>
      </c>
      <c r="C10" s="295" t="s">
        <v>0</v>
      </c>
      <c r="D10" s="294" t="s">
        <v>43</v>
      </c>
      <c r="E10" s="298"/>
      <c r="F10" s="61"/>
      <c r="G10" s="61"/>
      <c r="H10" s="38"/>
      <c r="I10" s="39"/>
    </row>
    <row r="11" spans="1:9" x14ac:dyDescent="0.2">
      <c r="A11" s="290"/>
      <c r="B11" s="291"/>
      <c r="C11" s="291"/>
      <c r="D11" s="291"/>
      <c r="E11" s="299"/>
      <c r="F11" s="61"/>
      <c r="G11" s="61"/>
      <c r="H11" s="38"/>
      <c r="I11" s="39"/>
    </row>
    <row r="12" spans="1:9" x14ac:dyDescent="0.2">
      <c r="A12" s="289" t="s">
        <v>7</v>
      </c>
      <c r="B12" s="289" t="s">
        <v>5</v>
      </c>
      <c r="C12" s="295" t="s">
        <v>0</v>
      </c>
      <c r="D12" s="294" t="s">
        <v>43</v>
      </c>
      <c r="E12" s="298"/>
      <c r="F12" s="61"/>
      <c r="G12" s="61"/>
      <c r="H12" s="38"/>
      <c r="I12" s="39"/>
    </row>
    <row r="13" spans="1:9" x14ac:dyDescent="0.2">
      <c r="A13" s="290"/>
      <c r="B13" s="291"/>
      <c r="C13" s="291"/>
      <c r="D13" s="291"/>
      <c r="E13" s="299"/>
      <c r="F13" s="61"/>
      <c r="G13" s="61"/>
      <c r="H13" s="38"/>
      <c r="I13" s="39"/>
    </row>
    <row r="14" spans="1:9" x14ac:dyDescent="0.2">
      <c r="A14" s="289" t="s">
        <v>7</v>
      </c>
      <c r="B14" s="289" t="s">
        <v>5</v>
      </c>
      <c r="C14" s="295" t="s">
        <v>0</v>
      </c>
      <c r="D14" s="294" t="s">
        <v>43</v>
      </c>
      <c r="E14" s="298"/>
      <c r="F14" s="61"/>
      <c r="G14" s="61"/>
      <c r="H14" s="38"/>
      <c r="I14" s="39"/>
    </row>
    <row r="15" spans="1:9" x14ac:dyDescent="0.2">
      <c r="A15" s="290"/>
      <c r="B15" s="291"/>
      <c r="C15" s="291"/>
      <c r="D15" s="291"/>
      <c r="E15" s="299"/>
      <c r="F15" s="61"/>
      <c r="G15" s="61"/>
      <c r="H15" s="38"/>
      <c r="I15" s="39"/>
    </row>
    <row r="16" spans="1:9" x14ac:dyDescent="0.2">
      <c r="A16" s="289" t="s">
        <v>7</v>
      </c>
      <c r="B16" s="289" t="s">
        <v>5</v>
      </c>
      <c r="C16" s="295" t="s">
        <v>0</v>
      </c>
      <c r="D16" s="294" t="s">
        <v>43</v>
      </c>
      <c r="E16" s="298"/>
      <c r="F16" s="61"/>
      <c r="G16" s="61"/>
      <c r="H16" s="38"/>
      <c r="I16" s="39"/>
    </row>
    <row r="17" spans="1:9" x14ac:dyDescent="0.2">
      <c r="A17" s="290"/>
      <c r="B17" s="291"/>
      <c r="C17" s="291"/>
      <c r="D17" s="291"/>
      <c r="E17" s="299"/>
      <c r="F17" s="61"/>
      <c r="G17" s="61"/>
      <c r="H17" s="38"/>
      <c r="I17" s="39"/>
    </row>
    <row r="18" spans="1:9" x14ac:dyDescent="0.2">
      <c r="A18" s="43" t="s">
        <v>7</v>
      </c>
      <c r="B18" s="43" t="s">
        <v>5</v>
      </c>
      <c r="C18" s="52" t="s">
        <v>1</v>
      </c>
      <c r="D18" s="44" t="s">
        <v>3</v>
      </c>
      <c r="E18" s="53"/>
      <c r="F18" s="31"/>
      <c r="G18" s="31"/>
      <c r="H18" s="28"/>
      <c r="I18" s="30"/>
    </row>
    <row r="19" spans="1:9" x14ac:dyDescent="0.2">
      <c r="A19" s="43" t="s">
        <v>7</v>
      </c>
      <c r="B19" s="43" t="s">
        <v>5</v>
      </c>
      <c r="C19" s="52" t="s">
        <v>1</v>
      </c>
      <c r="D19" s="44" t="s">
        <v>3</v>
      </c>
      <c r="E19" s="53"/>
      <c r="F19" s="31"/>
      <c r="G19" s="31"/>
      <c r="H19" s="28"/>
      <c r="I19" s="30"/>
    </row>
    <row r="20" spans="1:9" x14ac:dyDescent="0.2">
      <c r="A20" s="43" t="s">
        <v>7</v>
      </c>
      <c r="B20" s="43" t="s">
        <v>5</v>
      </c>
      <c r="C20" s="52" t="s">
        <v>1</v>
      </c>
      <c r="D20" s="44" t="s">
        <v>3</v>
      </c>
      <c r="E20" s="53"/>
      <c r="F20" s="31"/>
      <c r="G20" s="31"/>
      <c r="H20" s="28"/>
      <c r="I20" s="30"/>
    </row>
    <row r="21" spans="1:9" x14ac:dyDescent="0.2">
      <c r="A21" s="43" t="s">
        <v>7</v>
      </c>
      <c r="B21" s="43" t="s">
        <v>5</v>
      </c>
      <c r="C21" s="52" t="s">
        <v>1</v>
      </c>
      <c r="D21" s="44" t="s">
        <v>3</v>
      </c>
      <c r="E21" s="53"/>
      <c r="F21" s="31"/>
      <c r="G21" s="31"/>
      <c r="H21" s="28"/>
      <c r="I21" s="30"/>
    </row>
    <row r="22" spans="1:9" x14ac:dyDescent="0.2">
      <c r="A22" s="289" t="s">
        <v>7</v>
      </c>
      <c r="B22" s="289" t="s">
        <v>5</v>
      </c>
      <c r="C22" s="296" t="s">
        <v>1</v>
      </c>
      <c r="D22" s="294" t="s">
        <v>43</v>
      </c>
      <c r="E22" s="300"/>
      <c r="F22" s="47"/>
      <c r="G22" s="47"/>
      <c r="H22" s="38"/>
      <c r="I22" s="39"/>
    </row>
    <row r="23" spans="1:9" x14ac:dyDescent="0.2">
      <c r="A23" s="290"/>
      <c r="B23" s="291"/>
      <c r="C23" s="297"/>
      <c r="D23" s="291"/>
      <c r="E23" s="301"/>
      <c r="F23" s="47"/>
      <c r="G23" s="47"/>
      <c r="H23" s="38"/>
      <c r="I23" s="39"/>
    </row>
    <row r="24" spans="1:9" x14ac:dyDescent="0.2">
      <c r="A24" s="289" t="s">
        <v>7</v>
      </c>
      <c r="B24" s="289" t="s">
        <v>5</v>
      </c>
      <c r="C24" s="296" t="s">
        <v>1</v>
      </c>
      <c r="D24" s="294" t="s">
        <v>43</v>
      </c>
      <c r="E24" s="300"/>
      <c r="F24" s="31"/>
      <c r="G24" s="31"/>
      <c r="H24" s="28"/>
      <c r="I24" s="30"/>
    </row>
    <row r="25" spans="1:9" x14ac:dyDescent="0.2">
      <c r="A25" s="290"/>
      <c r="B25" s="291"/>
      <c r="C25" s="297"/>
      <c r="D25" s="291"/>
      <c r="E25" s="301"/>
      <c r="F25" s="47"/>
      <c r="G25" s="47"/>
      <c r="H25" s="38"/>
      <c r="I25" s="39"/>
    </row>
    <row r="26" spans="1:9" x14ac:dyDescent="0.2">
      <c r="A26" s="289" t="s">
        <v>7</v>
      </c>
      <c r="B26" s="289" t="s">
        <v>5</v>
      </c>
      <c r="C26" s="292" t="s">
        <v>2</v>
      </c>
      <c r="D26" s="294" t="s">
        <v>43</v>
      </c>
      <c r="E26" s="287"/>
      <c r="F26" s="61"/>
      <c r="G26" s="61"/>
      <c r="H26" s="38"/>
      <c r="I26" s="39"/>
    </row>
    <row r="27" spans="1:9" x14ac:dyDescent="0.2">
      <c r="A27" s="290"/>
      <c r="B27" s="291"/>
      <c r="C27" s="293"/>
      <c r="D27" s="291"/>
      <c r="E27" s="288"/>
      <c r="F27" s="47"/>
      <c r="G27" s="47"/>
      <c r="H27" s="38"/>
      <c r="I27" s="39"/>
    </row>
    <row r="28" spans="1:9" x14ac:dyDescent="0.2">
      <c r="A28" s="289" t="s">
        <v>7</v>
      </c>
      <c r="B28" s="289" t="s">
        <v>5</v>
      </c>
      <c r="C28" s="292" t="s">
        <v>2</v>
      </c>
      <c r="D28" s="294" t="s">
        <v>43</v>
      </c>
      <c r="E28" s="287"/>
      <c r="F28" s="29"/>
      <c r="G28" s="29"/>
      <c r="H28" s="28"/>
      <c r="I28" s="30"/>
    </row>
    <row r="29" spans="1:9" x14ac:dyDescent="0.2">
      <c r="A29" s="290"/>
      <c r="B29" s="291"/>
      <c r="C29" s="293"/>
      <c r="D29" s="291"/>
      <c r="E29" s="288"/>
      <c r="F29" s="47"/>
      <c r="G29" s="47"/>
      <c r="H29" s="38"/>
      <c r="I29" s="39"/>
    </row>
    <row r="30" spans="1:9" x14ac:dyDescent="0.2">
      <c r="A30" s="289" t="s">
        <v>7</v>
      </c>
      <c r="B30" s="289" t="s">
        <v>5</v>
      </c>
      <c r="C30" s="292" t="s">
        <v>2</v>
      </c>
      <c r="D30" s="294" t="s">
        <v>43</v>
      </c>
      <c r="E30" s="287"/>
      <c r="F30" s="61"/>
      <c r="G30" s="61"/>
      <c r="H30" s="38"/>
      <c r="I30" s="39"/>
    </row>
    <row r="31" spans="1:9" x14ac:dyDescent="0.2">
      <c r="A31" s="290"/>
      <c r="B31" s="291"/>
      <c r="C31" s="293"/>
      <c r="D31" s="291"/>
      <c r="E31" s="288"/>
      <c r="F31" s="47"/>
      <c r="G31" s="47"/>
      <c r="H31" s="38"/>
      <c r="I31" s="39"/>
    </row>
    <row r="32" spans="1:9" x14ac:dyDescent="0.2">
      <c r="A32" s="289" t="s">
        <v>7</v>
      </c>
      <c r="B32" s="289" t="s">
        <v>5</v>
      </c>
      <c r="C32" s="292" t="s">
        <v>2</v>
      </c>
      <c r="D32" s="294" t="s">
        <v>43</v>
      </c>
      <c r="E32" s="287"/>
      <c r="F32" s="61"/>
      <c r="G32" s="61"/>
      <c r="H32" s="38"/>
      <c r="I32" s="39"/>
    </row>
    <row r="33" spans="1:9" x14ac:dyDescent="0.2">
      <c r="A33" s="290"/>
      <c r="B33" s="291"/>
      <c r="C33" s="293"/>
      <c r="D33" s="291"/>
      <c r="E33" s="288"/>
      <c r="F33" s="31"/>
      <c r="G33" s="31"/>
      <c r="H33" s="28"/>
      <c r="I33" s="30"/>
    </row>
    <row r="34" spans="1:9" x14ac:dyDescent="0.2">
      <c r="A34" s="289" t="s">
        <v>7</v>
      </c>
      <c r="B34" s="289" t="s">
        <v>5</v>
      </c>
      <c r="C34" s="292" t="s">
        <v>2</v>
      </c>
      <c r="D34" s="294" t="s">
        <v>43</v>
      </c>
      <c r="E34" s="287"/>
      <c r="F34" s="61"/>
      <c r="G34" s="61"/>
      <c r="H34" s="38"/>
      <c r="I34" s="39"/>
    </row>
    <row r="35" spans="1:9" x14ac:dyDescent="0.2">
      <c r="A35" s="290"/>
      <c r="B35" s="291"/>
      <c r="C35" s="293"/>
      <c r="D35" s="291"/>
      <c r="E35" s="288"/>
      <c r="F35" s="31"/>
      <c r="G35" s="31"/>
      <c r="H35" s="28"/>
      <c r="I35" s="30"/>
    </row>
    <row r="36" spans="1:9" x14ac:dyDescent="0.2">
      <c r="A36" s="289" t="s">
        <v>7</v>
      </c>
      <c r="B36" s="289" t="s">
        <v>5</v>
      </c>
      <c r="C36" s="292" t="s">
        <v>2</v>
      </c>
      <c r="D36" s="294" t="s">
        <v>43</v>
      </c>
      <c r="E36" s="287"/>
      <c r="F36" s="61"/>
      <c r="G36" s="61"/>
      <c r="H36" s="38"/>
      <c r="I36" s="39"/>
    </row>
    <row r="37" spans="1:9" x14ac:dyDescent="0.2">
      <c r="A37" s="290"/>
      <c r="B37" s="291"/>
      <c r="C37" s="293"/>
      <c r="D37" s="291"/>
      <c r="E37" s="288"/>
      <c r="F37" s="31"/>
      <c r="G37" s="31"/>
      <c r="H37" s="28"/>
      <c r="I37" s="30"/>
    </row>
    <row r="38" spans="1:9" x14ac:dyDescent="0.2">
      <c r="A38" s="282" t="s">
        <v>7</v>
      </c>
      <c r="B38" s="282" t="s">
        <v>5</v>
      </c>
      <c r="C38" s="284" t="s">
        <v>2</v>
      </c>
      <c r="D38" s="285" t="s">
        <v>412</v>
      </c>
      <c r="E38" s="281"/>
      <c r="F38" s="47"/>
      <c r="G38" s="47"/>
      <c r="H38" s="38"/>
      <c r="I38" s="39"/>
    </row>
    <row r="39" spans="1:9" x14ac:dyDescent="0.2">
      <c r="A39" s="282"/>
      <c r="B39" s="283"/>
      <c r="C39" s="283"/>
      <c r="D39" s="283"/>
      <c r="E39" s="286"/>
      <c r="F39" s="47"/>
      <c r="G39" s="47"/>
      <c r="H39" s="38"/>
      <c r="I39" s="39"/>
    </row>
    <row r="40" spans="1:9" x14ac:dyDescent="0.2">
      <c r="A40" s="282"/>
      <c r="B40" s="283"/>
      <c r="C40" s="283"/>
      <c r="D40" s="283"/>
      <c r="E40" s="286"/>
      <c r="F40" s="47"/>
      <c r="G40" s="47"/>
      <c r="H40" s="38"/>
      <c r="I40" s="39"/>
    </row>
    <row r="41" spans="1:9" x14ac:dyDescent="0.2">
      <c r="A41" s="282"/>
      <c r="B41" s="283"/>
      <c r="C41" s="283"/>
      <c r="D41" s="283"/>
      <c r="E41" s="286"/>
      <c r="F41" s="61"/>
      <c r="G41" s="61"/>
      <c r="H41" s="38"/>
      <c r="I41" s="39"/>
    </row>
    <row r="42" spans="1:9" x14ac:dyDescent="0.2">
      <c r="A42" s="282"/>
      <c r="B42" s="283"/>
      <c r="C42" s="283"/>
      <c r="D42" s="283"/>
      <c r="E42" s="286"/>
      <c r="F42" s="61"/>
      <c r="G42" s="61"/>
      <c r="H42" s="38"/>
      <c r="I42" s="39"/>
    </row>
    <row r="43" spans="1:9" x14ac:dyDescent="0.2">
      <c r="A43" s="282"/>
      <c r="B43" s="283"/>
      <c r="C43" s="283"/>
      <c r="D43" s="283"/>
      <c r="E43" s="286"/>
      <c r="F43" s="61"/>
      <c r="G43" s="61"/>
      <c r="H43" s="38"/>
      <c r="I43" s="39"/>
    </row>
    <row r="44" spans="1:9" x14ac:dyDescent="0.2">
      <c r="A44" s="282"/>
      <c r="B44" s="283"/>
      <c r="C44" s="283"/>
      <c r="D44" s="283"/>
      <c r="E44" s="286"/>
      <c r="F44" s="61"/>
      <c r="G44" s="61"/>
      <c r="H44" s="38"/>
      <c r="I44" s="39"/>
    </row>
    <row r="45" spans="1:9" x14ac:dyDescent="0.2">
      <c r="A45" s="282" t="s">
        <v>7</v>
      </c>
      <c r="B45" s="282" t="s">
        <v>5</v>
      </c>
      <c r="C45" s="284" t="s">
        <v>2</v>
      </c>
      <c r="D45" s="285" t="s">
        <v>412</v>
      </c>
      <c r="E45" s="281"/>
      <c r="F45" s="31"/>
      <c r="G45" s="31"/>
      <c r="H45" s="28"/>
      <c r="I45" s="30"/>
    </row>
    <row r="46" spans="1:9" x14ac:dyDescent="0.2">
      <c r="A46" s="282"/>
      <c r="B46" s="283"/>
      <c r="C46" s="283"/>
      <c r="D46" s="283"/>
      <c r="E46" s="286"/>
      <c r="F46" s="47"/>
      <c r="G46" s="47"/>
      <c r="H46" s="38"/>
      <c r="I46" s="39"/>
    </row>
    <row r="47" spans="1:9" x14ac:dyDescent="0.2">
      <c r="A47" s="282"/>
      <c r="B47" s="283"/>
      <c r="C47" s="283"/>
      <c r="D47" s="283"/>
      <c r="E47" s="286"/>
      <c r="F47" s="47"/>
      <c r="G47" s="47"/>
      <c r="H47" s="38"/>
      <c r="I47" s="39"/>
    </row>
    <row r="48" spans="1:9" x14ac:dyDescent="0.2">
      <c r="A48" s="282"/>
      <c r="B48" s="283"/>
      <c r="C48" s="283"/>
      <c r="D48" s="283"/>
      <c r="E48" s="286"/>
      <c r="F48" s="47"/>
      <c r="G48" s="47"/>
      <c r="H48" s="38"/>
      <c r="I48" s="39"/>
    </row>
    <row r="49" spans="1:9" x14ac:dyDescent="0.2">
      <c r="A49" s="282"/>
      <c r="B49" s="283"/>
      <c r="C49" s="283"/>
      <c r="D49" s="283"/>
      <c r="E49" s="286"/>
      <c r="F49" s="61"/>
      <c r="G49" s="61"/>
      <c r="H49" s="38"/>
      <c r="I49" s="39"/>
    </row>
    <row r="50" spans="1:9" x14ac:dyDescent="0.2">
      <c r="A50" s="282"/>
      <c r="B50" s="283"/>
      <c r="C50" s="283"/>
      <c r="D50" s="283"/>
      <c r="E50" s="286"/>
      <c r="F50" s="61"/>
      <c r="G50" s="61"/>
      <c r="H50" s="38"/>
      <c r="I50" s="39"/>
    </row>
    <row r="51" spans="1:9" x14ac:dyDescent="0.2">
      <c r="A51" s="282"/>
      <c r="B51" s="283"/>
      <c r="C51" s="283"/>
      <c r="D51" s="283"/>
      <c r="E51" s="286"/>
      <c r="F51" s="61"/>
      <c r="G51" s="61"/>
      <c r="H51" s="38"/>
      <c r="I51" s="39"/>
    </row>
    <row r="52" spans="1:9" x14ac:dyDescent="0.2">
      <c r="A52" s="282" t="s">
        <v>7</v>
      </c>
      <c r="B52" s="282" t="s">
        <v>5</v>
      </c>
      <c r="C52" s="284" t="s">
        <v>2</v>
      </c>
      <c r="D52" s="285" t="s">
        <v>332</v>
      </c>
      <c r="E52" s="281"/>
      <c r="F52" s="31"/>
      <c r="G52" s="31"/>
      <c r="H52" s="28"/>
      <c r="I52" s="30"/>
    </row>
    <row r="53" spans="1:9" x14ac:dyDescent="0.2">
      <c r="A53" s="282"/>
      <c r="B53" s="283"/>
      <c r="C53" s="283"/>
      <c r="D53" s="283"/>
      <c r="E53" s="286"/>
      <c r="F53" s="31"/>
      <c r="G53" s="31"/>
      <c r="H53" s="28"/>
      <c r="I53" s="30"/>
    </row>
    <row r="54" spans="1:9" x14ac:dyDescent="0.2">
      <c r="A54" s="282"/>
      <c r="B54" s="283"/>
      <c r="C54" s="283"/>
      <c r="D54" s="283"/>
      <c r="E54" s="286"/>
      <c r="F54" s="31"/>
      <c r="G54" s="31"/>
      <c r="H54" s="28"/>
      <c r="I54" s="30"/>
    </row>
    <row r="55" spans="1:9" x14ac:dyDescent="0.2">
      <c r="A55" s="282"/>
      <c r="B55" s="283"/>
      <c r="C55" s="283"/>
      <c r="D55" s="283"/>
      <c r="E55" s="286"/>
      <c r="F55" s="29"/>
      <c r="G55" s="29"/>
      <c r="H55" s="28"/>
      <c r="I55" s="30"/>
    </row>
    <row r="56" spans="1:9" x14ac:dyDescent="0.2">
      <c r="A56" s="282"/>
      <c r="B56" s="283"/>
      <c r="C56" s="283"/>
      <c r="D56" s="283"/>
      <c r="E56" s="286"/>
      <c r="F56" s="29"/>
      <c r="G56" s="29"/>
      <c r="H56" s="28"/>
      <c r="I56" s="30"/>
    </row>
    <row r="57" spans="1:9" x14ac:dyDescent="0.2">
      <c r="A57" s="282" t="s">
        <v>7</v>
      </c>
      <c r="B57" s="282" t="s">
        <v>5</v>
      </c>
      <c r="C57" s="284" t="s">
        <v>2</v>
      </c>
      <c r="D57" s="285" t="s">
        <v>332</v>
      </c>
      <c r="E57" s="281"/>
      <c r="F57" s="31"/>
      <c r="G57" s="31"/>
      <c r="H57" s="28"/>
      <c r="I57" s="30"/>
    </row>
    <row r="58" spans="1:9" x14ac:dyDescent="0.2">
      <c r="A58" s="282"/>
      <c r="B58" s="283"/>
      <c r="C58" s="283"/>
      <c r="D58" s="283"/>
      <c r="E58" s="286"/>
      <c r="F58" s="31"/>
      <c r="G58" s="31"/>
      <c r="H58" s="28"/>
      <c r="I58" s="30"/>
    </row>
    <row r="59" spans="1:9" x14ac:dyDescent="0.2">
      <c r="A59" s="282"/>
      <c r="B59" s="283"/>
      <c r="C59" s="283"/>
      <c r="D59" s="283"/>
      <c r="E59" s="286"/>
      <c r="F59" s="31"/>
      <c r="G59" s="31"/>
      <c r="H59" s="28"/>
      <c r="I59" s="30"/>
    </row>
    <row r="60" spans="1:9" x14ac:dyDescent="0.2">
      <c r="A60" s="282"/>
      <c r="B60" s="283"/>
      <c r="C60" s="283"/>
      <c r="D60" s="283"/>
      <c r="E60" s="286"/>
      <c r="F60" s="29"/>
      <c r="G60" s="29"/>
      <c r="H60" s="28"/>
      <c r="I60" s="30"/>
    </row>
    <row r="61" spans="1:9" x14ac:dyDescent="0.2">
      <c r="A61" s="282"/>
      <c r="B61" s="283"/>
      <c r="C61" s="283"/>
      <c r="D61" s="283"/>
      <c r="E61" s="286"/>
      <c r="F61" s="29"/>
      <c r="G61" s="29"/>
      <c r="H61" s="28"/>
      <c r="I61" s="30"/>
    </row>
    <row r="62" spans="1:9" x14ac:dyDescent="0.2">
      <c r="A62" s="282"/>
      <c r="B62" s="283"/>
      <c r="C62" s="283"/>
      <c r="D62" s="283"/>
      <c r="E62" s="286"/>
      <c r="F62" s="29"/>
      <c r="G62" s="29"/>
      <c r="H62" s="28"/>
      <c r="I62" s="30"/>
    </row>
    <row r="63" spans="1:9" x14ac:dyDescent="0.2">
      <c r="A63" s="282"/>
      <c r="B63" s="283"/>
      <c r="C63" s="283"/>
      <c r="D63" s="283"/>
      <c r="E63" s="286"/>
      <c r="F63" s="29"/>
      <c r="G63" s="29"/>
      <c r="H63" s="28"/>
      <c r="I63" s="30"/>
    </row>
    <row r="64" spans="1:9" x14ac:dyDescent="0.2">
      <c r="A64" s="45"/>
      <c r="B64" s="45"/>
      <c r="C64" s="45"/>
      <c r="D64" s="45"/>
      <c r="E64" s="45"/>
      <c r="F64" s="45"/>
      <c r="G64" s="45"/>
      <c r="H64" s="65"/>
      <c r="I64" s="64"/>
    </row>
    <row r="65" spans="1:10" x14ac:dyDescent="0.2">
      <c r="A65" s="282" t="s">
        <v>7</v>
      </c>
      <c r="B65" s="282" t="s">
        <v>5</v>
      </c>
      <c r="C65" s="284" t="s">
        <v>2</v>
      </c>
      <c r="D65" s="285" t="s">
        <v>28</v>
      </c>
      <c r="E65" s="280">
        <v>1</v>
      </c>
      <c r="F65" s="47"/>
      <c r="G65" s="47"/>
      <c r="H65" s="38"/>
      <c r="I65" s="39"/>
    </row>
    <row r="66" spans="1:10" x14ac:dyDescent="0.2">
      <c r="A66" s="282"/>
      <c r="B66" s="283"/>
      <c r="C66" s="283"/>
      <c r="D66" s="283"/>
      <c r="E66" s="280"/>
      <c r="F66" s="47"/>
      <c r="G66" s="47"/>
      <c r="H66" s="38"/>
      <c r="I66" s="39"/>
    </row>
    <row r="67" spans="1:10" x14ac:dyDescent="0.2">
      <c r="A67" s="282"/>
      <c r="B67" s="283"/>
      <c r="C67" s="283"/>
      <c r="D67" s="283"/>
      <c r="E67" s="280"/>
      <c r="F67" s="31"/>
      <c r="G67" s="31"/>
      <c r="H67" s="28"/>
      <c r="I67" s="30"/>
    </row>
    <row r="68" spans="1:10" x14ac:dyDescent="0.2">
      <c r="A68" s="282"/>
      <c r="B68" s="283"/>
      <c r="C68" s="283"/>
      <c r="D68" s="283"/>
      <c r="E68" s="280"/>
      <c r="F68" s="132"/>
      <c r="G68" s="132"/>
      <c r="H68" s="38"/>
      <c r="I68" s="39"/>
    </row>
    <row r="69" spans="1:10" x14ac:dyDescent="0.2">
      <c r="A69" s="282"/>
      <c r="B69" s="283"/>
      <c r="C69" s="283"/>
      <c r="D69" s="283"/>
      <c r="E69" s="280"/>
      <c r="F69" s="61"/>
      <c r="G69" s="61"/>
      <c r="H69" s="38"/>
      <c r="I69" s="39"/>
    </row>
    <row r="70" spans="1:10" x14ac:dyDescent="0.2">
      <c r="A70" s="282"/>
      <c r="B70" s="283"/>
      <c r="C70" s="283"/>
      <c r="D70" s="283"/>
      <c r="E70" s="280"/>
      <c r="F70" s="61"/>
      <c r="G70" s="61"/>
      <c r="H70" s="38"/>
      <c r="I70" s="39"/>
    </row>
    <row r="71" spans="1:10" x14ac:dyDescent="0.2">
      <c r="A71" s="282"/>
      <c r="B71" s="283"/>
      <c r="C71" s="283"/>
      <c r="D71" s="283"/>
      <c r="E71" s="280"/>
      <c r="F71" s="61"/>
      <c r="G71" s="61"/>
      <c r="H71" s="38"/>
      <c r="I71" s="39"/>
    </row>
    <row r="72" spans="1:10" x14ac:dyDescent="0.2">
      <c r="A72" s="282"/>
      <c r="B72" s="283"/>
      <c r="C72" s="283"/>
      <c r="D72" s="283"/>
      <c r="E72" s="280"/>
      <c r="F72" s="61"/>
      <c r="G72" s="61"/>
      <c r="H72" s="38"/>
      <c r="I72" s="39"/>
    </row>
    <row r="73" spans="1:10" x14ac:dyDescent="0.2">
      <c r="A73" s="282" t="s">
        <v>7</v>
      </c>
      <c r="B73" s="282" t="s">
        <v>5</v>
      </c>
      <c r="C73" s="284" t="s">
        <v>2</v>
      </c>
      <c r="D73" s="285" t="s">
        <v>28</v>
      </c>
      <c r="E73" s="281">
        <v>13</v>
      </c>
      <c r="F73" s="47"/>
      <c r="G73" s="47"/>
      <c r="H73" s="38"/>
      <c r="I73" s="39"/>
    </row>
    <row r="74" spans="1:10" x14ac:dyDescent="0.2">
      <c r="A74" s="282"/>
      <c r="B74" s="283"/>
      <c r="C74" s="283"/>
      <c r="D74" s="283"/>
      <c r="E74" s="281"/>
      <c r="F74" s="31"/>
      <c r="G74" s="31"/>
      <c r="H74" s="28"/>
      <c r="I74" s="30"/>
    </row>
    <row r="75" spans="1:10" x14ac:dyDescent="0.2">
      <c r="A75" s="282"/>
      <c r="B75" s="283"/>
      <c r="C75" s="283"/>
      <c r="D75" s="283"/>
      <c r="E75" s="281"/>
      <c r="F75" s="31"/>
      <c r="G75" s="31"/>
      <c r="H75" s="28"/>
      <c r="I75" s="30"/>
    </row>
    <row r="76" spans="1:10" x14ac:dyDescent="0.2">
      <c r="A76" s="282"/>
      <c r="B76" s="283"/>
      <c r="C76" s="283"/>
      <c r="D76" s="283"/>
      <c r="E76" s="281"/>
      <c r="F76" s="61"/>
      <c r="G76" s="61"/>
      <c r="H76" s="38"/>
      <c r="I76" s="39"/>
    </row>
    <row r="77" spans="1:10" x14ac:dyDescent="0.2">
      <c r="A77" s="282"/>
      <c r="B77" s="283"/>
      <c r="C77" s="283"/>
      <c r="D77" s="283"/>
      <c r="E77" s="281"/>
      <c r="F77" s="61"/>
      <c r="G77" s="61"/>
      <c r="H77" s="38"/>
      <c r="I77" s="39"/>
    </row>
    <row r="78" spans="1:10" x14ac:dyDescent="0.2">
      <c r="A78" s="282"/>
      <c r="B78" s="283"/>
      <c r="C78" s="283"/>
      <c r="D78" s="283"/>
      <c r="E78" s="281"/>
      <c r="F78" s="104"/>
      <c r="G78" s="104"/>
      <c r="H78" s="71"/>
      <c r="I78" s="70"/>
    </row>
    <row r="80" spans="1:10" x14ac:dyDescent="0.2">
      <c r="F80" s="91"/>
      <c r="G80" s="91"/>
      <c r="H80" s="91"/>
      <c r="I80" s="91"/>
      <c r="J80" s="91"/>
    </row>
  </sheetData>
  <mergeCells count="91">
    <mergeCell ref="A36:A37"/>
    <mergeCell ref="B36:B37"/>
    <mergeCell ref="C36:C37"/>
    <mergeCell ref="D36:D37"/>
    <mergeCell ref="E36:E37"/>
    <mergeCell ref="A34:A35"/>
    <mergeCell ref="B34:B35"/>
    <mergeCell ref="C34:C35"/>
    <mergeCell ref="D34:D35"/>
    <mergeCell ref="E34:E35"/>
    <mergeCell ref="A32:A33"/>
    <mergeCell ref="B32:B33"/>
    <mergeCell ref="C32:C33"/>
    <mergeCell ref="D32:D33"/>
    <mergeCell ref="E32:E33"/>
    <mergeCell ref="E24:E25"/>
    <mergeCell ref="A22:A23"/>
    <mergeCell ref="B22:B23"/>
    <mergeCell ref="C22:C23"/>
    <mergeCell ref="D22:D23"/>
    <mergeCell ref="E22:E23"/>
    <mergeCell ref="A57:A63"/>
    <mergeCell ref="B57:B63"/>
    <mergeCell ref="C57:C63"/>
    <mergeCell ref="D57:D63"/>
    <mergeCell ref="E57:E63"/>
    <mergeCell ref="A52:A56"/>
    <mergeCell ref="B52:B56"/>
    <mergeCell ref="C52:C56"/>
    <mergeCell ref="D52:D56"/>
    <mergeCell ref="E52:E56"/>
    <mergeCell ref="A45:A51"/>
    <mergeCell ref="B45:B51"/>
    <mergeCell ref="C45:C51"/>
    <mergeCell ref="D45:D51"/>
    <mergeCell ref="E45:E51"/>
    <mergeCell ref="E10:E11"/>
    <mergeCell ref="E16:E17"/>
    <mergeCell ref="E12:E13"/>
    <mergeCell ref="E14:E15"/>
    <mergeCell ref="A10:A11"/>
    <mergeCell ref="B10:B11"/>
    <mergeCell ref="C10:C11"/>
    <mergeCell ref="D10:D11"/>
    <mergeCell ref="A16:A17"/>
    <mergeCell ref="B16:B17"/>
    <mergeCell ref="C16:C17"/>
    <mergeCell ref="D16:D17"/>
    <mergeCell ref="A14:A15"/>
    <mergeCell ref="B14:B15"/>
    <mergeCell ref="C14:C15"/>
    <mergeCell ref="D14:D15"/>
    <mergeCell ref="A12:A13"/>
    <mergeCell ref="B12:B13"/>
    <mergeCell ref="C12:C13"/>
    <mergeCell ref="D12:D13"/>
    <mergeCell ref="A26:A27"/>
    <mergeCell ref="B26:B27"/>
    <mergeCell ref="C26:C27"/>
    <mergeCell ref="D26:D27"/>
    <mergeCell ref="A24:A25"/>
    <mergeCell ref="B24:B25"/>
    <mergeCell ref="C24:C25"/>
    <mergeCell ref="D24:D25"/>
    <mergeCell ref="E26:E27"/>
    <mergeCell ref="A30:A31"/>
    <mergeCell ref="B30:B31"/>
    <mergeCell ref="C30:C31"/>
    <mergeCell ref="D30:D31"/>
    <mergeCell ref="E30:E31"/>
    <mergeCell ref="A28:A29"/>
    <mergeCell ref="B28:B29"/>
    <mergeCell ref="D28:D29"/>
    <mergeCell ref="E28:E29"/>
    <mergeCell ref="C28:C29"/>
    <mergeCell ref="A1:I1"/>
    <mergeCell ref="E65:E72"/>
    <mergeCell ref="E73:E78"/>
    <mergeCell ref="A65:A72"/>
    <mergeCell ref="B65:B72"/>
    <mergeCell ref="C65:C72"/>
    <mergeCell ref="D65:D72"/>
    <mergeCell ref="A73:A78"/>
    <mergeCell ref="B73:B78"/>
    <mergeCell ref="C73:C78"/>
    <mergeCell ref="D73:D78"/>
    <mergeCell ref="A38:A44"/>
    <mergeCell ref="B38:B44"/>
    <mergeCell ref="C38:C44"/>
    <mergeCell ref="D38:D44"/>
    <mergeCell ref="E38:E4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B4B5C-4628-491A-B39D-795AEA51EBEF}">
  <sheetPr>
    <tabColor rgb="FF00B050"/>
  </sheetPr>
  <dimension ref="A1:J35"/>
  <sheetViews>
    <sheetView zoomScaleNormal="100" workbookViewId="0">
      <pane xSplit="5" ySplit="2" topLeftCell="F3" activePane="bottomRight" state="frozen"/>
      <selection pane="topRight" activeCell="F1" sqref="F1"/>
      <selection pane="bottomLeft" activeCell="A4" sqref="A4"/>
      <selection pane="bottomRight" activeCell="K37" sqref="K37"/>
    </sheetView>
  </sheetViews>
  <sheetFormatPr baseColWidth="10" defaultColWidth="47.75" defaultRowHeight="12.75" x14ac:dyDescent="0.2"/>
  <cols>
    <col min="1" max="1" width="4.375" style="1" bestFit="1" customWidth="1"/>
    <col min="2" max="2" width="11.75" style="24" bestFit="1" customWidth="1"/>
    <col min="3" max="3" width="8.375" style="24" bestFit="1" customWidth="1"/>
    <col min="4" max="4" width="6.375" style="24" bestFit="1" customWidth="1"/>
    <col min="5" max="5" width="7.875" style="1" bestFit="1" customWidth="1"/>
    <col min="6" max="6" width="1.75" style="8" bestFit="1" customWidth="1"/>
    <col min="7" max="7" width="9.375" style="9" bestFit="1" customWidth="1"/>
    <col min="8" max="8" width="10" style="1" bestFit="1" customWidth="1"/>
    <col min="9" max="9" width="12.375" style="3" bestFit="1" customWidth="1"/>
    <col min="10" max="10" width="10.25" style="19" bestFit="1" customWidth="1"/>
    <col min="11" max="16384" width="47.75" style="1"/>
  </cols>
  <sheetData>
    <row r="1" spans="1:10" ht="26.25" x14ac:dyDescent="0.2">
      <c r="A1" s="279" t="s">
        <v>413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s="11" customFormat="1" ht="11.25" x14ac:dyDescent="0.2">
      <c r="B2" s="34"/>
      <c r="C2" s="34"/>
      <c r="D2" s="34"/>
      <c r="F2" s="12"/>
      <c r="G2" s="13"/>
      <c r="H2" s="13"/>
      <c r="I2" s="16"/>
      <c r="J2" s="17"/>
    </row>
    <row r="3" spans="1:10" s="11" customFormat="1" ht="15" x14ac:dyDescent="0.25">
      <c r="A3" s="1"/>
      <c r="B3" s="24"/>
      <c r="C3" s="24"/>
      <c r="D3" s="24"/>
      <c r="E3" s="1"/>
      <c r="F3" s="10"/>
      <c r="G3" s="78">
        <v>45358</v>
      </c>
      <c r="H3" s="2"/>
      <c r="I3" s="18"/>
      <c r="J3" s="19"/>
    </row>
    <row r="4" spans="1:10" x14ac:dyDescent="0.2">
      <c r="A4" s="51" t="s">
        <v>60</v>
      </c>
      <c r="B4" s="282" t="s">
        <v>4</v>
      </c>
      <c r="C4" s="282" t="s">
        <v>5</v>
      </c>
      <c r="D4" s="302" t="s">
        <v>1</v>
      </c>
      <c r="E4" s="303" t="s">
        <v>371</v>
      </c>
      <c r="F4" s="305"/>
      <c r="G4" s="96"/>
      <c r="H4" s="96"/>
      <c r="I4" s="38"/>
      <c r="J4" s="82"/>
    </row>
    <row r="5" spans="1:10" x14ac:dyDescent="0.2">
      <c r="A5" s="51" t="s">
        <v>60</v>
      </c>
      <c r="B5" s="282"/>
      <c r="C5" s="282"/>
      <c r="D5" s="302"/>
      <c r="E5" s="285"/>
      <c r="F5" s="305"/>
      <c r="G5" s="96"/>
      <c r="H5" s="96"/>
      <c r="I5" s="38"/>
      <c r="J5" s="82"/>
    </row>
    <row r="6" spans="1:10" x14ac:dyDescent="0.2">
      <c r="A6" s="51" t="s">
        <v>60</v>
      </c>
      <c r="B6" s="282" t="s">
        <v>4</v>
      </c>
      <c r="C6" s="282" t="s">
        <v>5</v>
      </c>
      <c r="D6" s="302" t="s">
        <v>1</v>
      </c>
      <c r="E6" s="303" t="s">
        <v>371</v>
      </c>
      <c r="F6" s="304"/>
      <c r="G6" s="31"/>
      <c r="H6" s="31"/>
      <c r="I6" s="28"/>
      <c r="J6" s="30"/>
    </row>
    <row r="7" spans="1:10" x14ac:dyDescent="0.2">
      <c r="A7" s="51" t="s">
        <v>60</v>
      </c>
      <c r="B7" s="282"/>
      <c r="C7" s="282"/>
      <c r="D7" s="302"/>
      <c r="E7" s="285"/>
      <c r="F7" s="304"/>
      <c r="G7" s="31"/>
      <c r="H7" s="31"/>
      <c r="I7" s="28"/>
      <c r="J7" s="30"/>
    </row>
    <row r="8" spans="1:10" x14ac:dyDescent="0.2">
      <c r="A8" s="51" t="s">
        <v>60</v>
      </c>
      <c r="B8" s="282" t="s">
        <v>4</v>
      </c>
      <c r="C8" s="282" t="s">
        <v>5</v>
      </c>
      <c r="D8" s="302" t="s">
        <v>1</v>
      </c>
      <c r="E8" s="303" t="s">
        <v>371</v>
      </c>
      <c r="F8" s="304"/>
      <c r="G8" s="47"/>
      <c r="H8" s="47"/>
      <c r="I8" s="38"/>
      <c r="J8" s="39"/>
    </row>
    <row r="9" spans="1:10" x14ac:dyDescent="0.2">
      <c r="A9" s="51" t="s">
        <v>60</v>
      </c>
      <c r="B9" s="282"/>
      <c r="C9" s="282"/>
      <c r="D9" s="302"/>
      <c r="E9" s="285"/>
      <c r="F9" s="304"/>
      <c r="G9" s="47"/>
      <c r="H9" s="47"/>
      <c r="I9" s="38"/>
      <c r="J9" s="39"/>
    </row>
    <row r="10" spans="1:10" x14ac:dyDescent="0.2">
      <c r="A10" s="51" t="s">
        <v>60</v>
      </c>
      <c r="B10" s="282" t="s">
        <v>4</v>
      </c>
      <c r="C10" s="282" t="s">
        <v>5</v>
      </c>
      <c r="D10" s="302" t="s">
        <v>1</v>
      </c>
      <c r="E10" s="303" t="s">
        <v>371</v>
      </c>
      <c r="F10" s="304"/>
      <c r="G10" s="31"/>
      <c r="H10" s="31"/>
      <c r="I10" s="28"/>
      <c r="J10" s="30"/>
    </row>
    <row r="11" spans="1:10" x14ac:dyDescent="0.2">
      <c r="A11" s="51" t="s">
        <v>60</v>
      </c>
      <c r="B11" s="282"/>
      <c r="C11" s="282"/>
      <c r="D11" s="302"/>
      <c r="E11" s="285"/>
      <c r="F11" s="304"/>
      <c r="G11" s="31"/>
      <c r="H11" s="31"/>
      <c r="I11" s="28"/>
      <c r="J11" s="30"/>
    </row>
    <row r="12" spans="1:10" x14ac:dyDescent="0.2">
      <c r="A12" s="51" t="s">
        <v>60</v>
      </c>
      <c r="B12" s="282" t="s">
        <v>4</v>
      </c>
      <c r="C12" s="282" t="s">
        <v>5</v>
      </c>
      <c r="D12" s="302" t="s">
        <v>1</v>
      </c>
      <c r="E12" s="303" t="s">
        <v>371</v>
      </c>
      <c r="F12" s="304"/>
      <c r="G12" s="47"/>
      <c r="H12" s="47"/>
      <c r="I12" s="38"/>
      <c r="J12" s="39"/>
    </row>
    <row r="13" spans="1:10" x14ac:dyDescent="0.2">
      <c r="A13" s="51" t="s">
        <v>60</v>
      </c>
      <c r="B13" s="282"/>
      <c r="C13" s="282"/>
      <c r="D13" s="302"/>
      <c r="E13" s="285"/>
      <c r="F13" s="304"/>
      <c r="G13" s="47"/>
      <c r="H13" s="47"/>
      <c r="I13" s="38"/>
      <c r="J13" s="39"/>
    </row>
    <row r="14" spans="1:10" x14ac:dyDescent="0.2">
      <c r="A14" s="51" t="s">
        <v>60</v>
      </c>
      <c r="B14" s="282" t="s">
        <v>4</v>
      </c>
      <c r="C14" s="282" t="s">
        <v>5</v>
      </c>
      <c r="D14" s="302" t="s">
        <v>1</v>
      </c>
      <c r="E14" s="303" t="s">
        <v>372</v>
      </c>
      <c r="F14" s="305"/>
      <c r="G14" s="47"/>
      <c r="H14" s="47"/>
      <c r="I14" s="38"/>
      <c r="J14" s="39"/>
    </row>
    <row r="15" spans="1:10" x14ac:dyDescent="0.2">
      <c r="A15" s="51" t="s">
        <v>60</v>
      </c>
      <c r="B15" s="282"/>
      <c r="C15" s="282"/>
      <c r="D15" s="302"/>
      <c r="E15" s="285"/>
      <c r="F15" s="305"/>
      <c r="G15" s="47"/>
      <c r="H15" s="47"/>
      <c r="I15" s="38"/>
      <c r="J15" s="39"/>
    </row>
    <row r="16" spans="1:10" x14ac:dyDescent="0.2">
      <c r="A16" s="51" t="s">
        <v>60</v>
      </c>
      <c r="B16" s="282" t="s">
        <v>4</v>
      </c>
      <c r="C16" s="282" t="s">
        <v>5</v>
      </c>
      <c r="D16" s="302" t="s">
        <v>1</v>
      </c>
      <c r="E16" s="303" t="s">
        <v>372</v>
      </c>
      <c r="F16" s="304"/>
      <c r="G16" s="47"/>
      <c r="H16" s="47"/>
      <c r="I16" s="38"/>
      <c r="J16" s="39"/>
    </row>
    <row r="17" spans="1:10" x14ac:dyDescent="0.2">
      <c r="A17" s="51" t="s">
        <v>60</v>
      </c>
      <c r="B17" s="282"/>
      <c r="C17" s="282"/>
      <c r="D17" s="302"/>
      <c r="E17" s="285"/>
      <c r="F17" s="304"/>
      <c r="G17" s="47"/>
      <c r="H17" s="47"/>
      <c r="I17" s="38"/>
      <c r="J17" s="39"/>
    </row>
    <row r="18" spans="1:10" x14ac:dyDescent="0.2">
      <c r="A18" s="51" t="s">
        <v>60</v>
      </c>
      <c r="B18" s="282" t="s">
        <v>4</v>
      </c>
      <c r="C18" s="282" t="s">
        <v>5</v>
      </c>
      <c r="D18" s="302" t="s">
        <v>1</v>
      </c>
      <c r="E18" s="303" t="s">
        <v>372</v>
      </c>
      <c r="F18" s="304"/>
      <c r="G18" s="47"/>
      <c r="H18" s="47"/>
      <c r="I18" s="38"/>
      <c r="J18" s="39"/>
    </row>
    <row r="19" spans="1:10" x14ac:dyDescent="0.2">
      <c r="A19" s="51" t="s">
        <v>60</v>
      </c>
      <c r="B19" s="282"/>
      <c r="C19" s="282"/>
      <c r="D19" s="302"/>
      <c r="E19" s="285"/>
      <c r="F19" s="304"/>
      <c r="G19" s="47"/>
      <c r="H19" s="47"/>
      <c r="I19" s="38"/>
      <c r="J19" s="39"/>
    </row>
    <row r="20" spans="1:10" x14ac:dyDescent="0.2">
      <c r="A20" s="51" t="s">
        <v>60</v>
      </c>
      <c r="B20" s="282" t="s">
        <v>4</v>
      </c>
      <c r="C20" s="282" t="s">
        <v>5</v>
      </c>
      <c r="D20" s="302" t="s">
        <v>1</v>
      </c>
      <c r="E20" s="303" t="s">
        <v>372</v>
      </c>
      <c r="F20" s="304"/>
      <c r="G20" s="47"/>
      <c r="H20" s="47"/>
      <c r="I20" s="38"/>
      <c r="J20" s="39"/>
    </row>
    <row r="21" spans="1:10" x14ac:dyDescent="0.2">
      <c r="A21" s="51" t="s">
        <v>60</v>
      </c>
      <c r="B21" s="282"/>
      <c r="C21" s="282"/>
      <c r="D21" s="302"/>
      <c r="E21" s="285"/>
      <c r="F21" s="304"/>
      <c r="G21" s="47"/>
      <c r="H21" s="47"/>
      <c r="I21" s="38"/>
      <c r="J21" s="39"/>
    </row>
    <row r="22" spans="1:10" x14ac:dyDescent="0.2">
      <c r="A22" s="51" t="s">
        <v>60</v>
      </c>
      <c r="B22" s="282" t="s">
        <v>4</v>
      </c>
      <c r="C22" s="282" t="s">
        <v>5</v>
      </c>
      <c r="D22" s="302" t="s">
        <v>1</v>
      </c>
      <c r="E22" s="303" t="s">
        <v>373</v>
      </c>
      <c r="F22" s="305"/>
      <c r="G22" s="96"/>
      <c r="H22" s="96"/>
      <c r="I22" s="38"/>
      <c r="J22" s="82"/>
    </row>
    <row r="23" spans="1:10" x14ac:dyDescent="0.2">
      <c r="A23" s="51" t="s">
        <v>60</v>
      </c>
      <c r="B23" s="282"/>
      <c r="C23" s="282"/>
      <c r="D23" s="302"/>
      <c r="E23" s="285"/>
      <c r="F23" s="305"/>
      <c r="G23" s="96"/>
      <c r="H23" s="96"/>
      <c r="I23" s="38"/>
      <c r="J23" s="82"/>
    </row>
    <row r="24" spans="1:10" x14ac:dyDescent="0.2">
      <c r="A24" s="51" t="s">
        <v>60</v>
      </c>
      <c r="B24" s="282" t="s">
        <v>4</v>
      </c>
      <c r="C24" s="282" t="s">
        <v>5</v>
      </c>
      <c r="D24" s="302" t="s">
        <v>1</v>
      </c>
      <c r="E24" s="303" t="s">
        <v>373</v>
      </c>
      <c r="F24" s="304"/>
      <c r="G24" s="96"/>
      <c r="H24" s="96"/>
      <c r="I24" s="38"/>
      <c r="J24" s="82"/>
    </row>
    <row r="25" spans="1:10" x14ac:dyDescent="0.2">
      <c r="A25" s="51" t="s">
        <v>60</v>
      </c>
      <c r="B25" s="282"/>
      <c r="C25" s="282"/>
      <c r="D25" s="302"/>
      <c r="E25" s="285"/>
      <c r="F25" s="304"/>
      <c r="G25" s="96"/>
      <c r="H25" s="96"/>
      <c r="I25" s="38"/>
      <c r="J25" s="62"/>
    </row>
    <row r="26" spans="1:10" x14ac:dyDescent="0.2">
      <c r="A26" s="51" t="s">
        <v>60</v>
      </c>
      <c r="B26" s="282" t="s">
        <v>4</v>
      </c>
      <c r="C26" s="282" t="s">
        <v>5</v>
      </c>
      <c r="D26" s="302" t="s">
        <v>1</v>
      </c>
      <c r="E26" s="303" t="s">
        <v>373</v>
      </c>
      <c r="F26" s="304"/>
      <c r="G26" s="47"/>
      <c r="H26" s="47"/>
      <c r="I26" s="38"/>
      <c r="J26" s="39"/>
    </row>
    <row r="27" spans="1:10" x14ac:dyDescent="0.2">
      <c r="A27" s="51" t="s">
        <v>60</v>
      </c>
      <c r="B27" s="282"/>
      <c r="C27" s="282"/>
      <c r="D27" s="302"/>
      <c r="E27" s="285"/>
      <c r="F27" s="304"/>
      <c r="G27" s="47"/>
      <c r="H27" s="47"/>
      <c r="I27" s="38"/>
      <c r="J27" s="39"/>
    </row>
    <row r="28" spans="1:10" x14ac:dyDescent="0.2">
      <c r="A28" s="51" t="s">
        <v>60</v>
      </c>
      <c r="B28" s="282" t="s">
        <v>4</v>
      </c>
      <c r="C28" s="282" t="s">
        <v>5</v>
      </c>
      <c r="D28" s="302" t="s">
        <v>1</v>
      </c>
      <c r="E28" s="303" t="s">
        <v>373</v>
      </c>
      <c r="F28" s="304"/>
      <c r="G28" s="47"/>
      <c r="H28" s="47"/>
      <c r="I28" s="38"/>
      <c r="J28" s="39"/>
    </row>
    <row r="29" spans="1:10" x14ac:dyDescent="0.2">
      <c r="A29" s="51" t="s">
        <v>60</v>
      </c>
      <c r="B29" s="282"/>
      <c r="C29" s="282"/>
      <c r="D29" s="302"/>
      <c r="E29" s="285"/>
      <c r="F29" s="304"/>
      <c r="G29" s="47"/>
      <c r="H29" s="47"/>
      <c r="I29" s="38"/>
      <c r="J29" s="39"/>
    </row>
    <row r="30" spans="1:10" x14ac:dyDescent="0.2">
      <c r="A30" s="51" t="s">
        <v>60</v>
      </c>
      <c r="B30" s="282" t="s">
        <v>4</v>
      </c>
      <c r="C30" s="282" t="s">
        <v>5</v>
      </c>
      <c r="D30" s="302" t="s">
        <v>1</v>
      </c>
      <c r="E30" s="303" t="s">
        <v>373</v>
      </c>
      <c r="F30" s="304"/>
      <c r="G30" s="31"/>
      <c r="H30" s="31"/>
      <c r="I30" s="28"/>
      <c r="J30" s="30"/>
    </row>
    <row r="31" spans="1:10" x14ac:dyDescent="0.2">
      <c r="A31" s="51" t="s">
        <v>60</v>
      </c>
      <c r="B31" s="282"/>
      <c r="C31" s="282"/>
      <c r="D31" s="302"/>
      <c r="E31" s="285"/>
      <c r="F31" s="304"/>
      <c r="G31" s="31"/>
      <c r="H31" s="31"/>
      <c r="I31" s="28"/>
      <c r="J31" s="30"/>
    </row>
    <row r="32" spans="1:10" x14ac:dyDescent="0.2">
      <c r="E32" s="24"/>
      <c r="F32" s="24"/>
      <c r="G32" s="24"/>
      <c r="H32" s="24"/>
      <c r="I32" s="24"/>
      <c r="J32" s="24"/>
    </row>
    <row r="33" spans="5:10" x14ac:dyDescent="0.2">
      <c r="E33" s="24"/>
      <c r="F33" s="24"/>
      <c r="G33" s="24"/>
      <c r="H33" s="24"/>
      <c r="I33" s="24"/>
      <c r="J33" s="24"/>
    </row>
    <row r="34" spans="5:10" x14ac:dyDescent="0.2">
      <c r="E34" s="24"/>
      <c r="F34" s="24"/>
      <c r="G34" s="24"/>
      <c r="H34" s="24"/>
      <c r="I34" s="24"/>
      <c r="J34" s="24"/>
    </row>
    <row r="35" spans="5:10" x14ac:dyDescent="0.2">
      <c r="E35" s="24"/>
      <c r="F35" s="24"/>
      <c r="G35" s="24"/>
      <c r="H35" s="24"/>
      <c r="I35" s="24"/>
      <c r="J35" s="24"/>
    </row>
  </sheetData>
  <sortState xmlns:xlrd2="http://schemas.microsoft.com/office/spreadsheetml/2017/richdata2" ref="G33:J34">
    <sortCondition ref="I33:I34"/>
  </sortState>
  <mergeCells count="71">
    <mergeCell ref="C30:C31"/>
    <mergeCell ref="D30:D31"/>
    <mergeCell ref="E30:E31"/>
    <mergeCell ref="E24:E25"/>
    <mergeCell ref="F24:F25"/>
    <mergeCell ref="B26:B27"/>
    <mergeCell ref="C26:C27"/>
    <mergeCell ref="D26:D27"/>
    <mergeCell ref="E26:E27"/>
    <mergeCell ref="F26:F27"/>
    <mergeCell ref="B30:B31"/>
    <mergeCell ref="A1:J1"/>
    <mergeCell ref="B22:B23"/>
    <mergeCell ref="C22:C23"/>
    <mergeCell ref="D22:D23"/>
    <mergeCell ref="E22:E23"/>
    <mergeCell ref="F22:F23"/>
    <mergeCell ref="B28:B29"/>
    <mergeCell ref="C28:C29"/>
    <mergeCell ref="D28:D29"/>
    <mergeCell ref="E28:E29"/>
    <mergeCell ref="F28:F29"/>
    <mergeCell ref="F30:F31"/>
    <mergeCell ref="B24:B25"/>
    <mergeCell ref="C24:C25"/>
    <mergeCell ref="D24:D25"/>
    <mergeCell ref="B6:B7"/>
    <mergeCell ref="C6:C7"/>
    <mergeCell ref="D6:D7"/>
    <mergeCell ref="E6:E7"/>
    <mergeCell ref="F6:F7"/>
    <mergeCell ref="B4:B5"/>
    <mergeCell ref="C4:C5"/>
    <mergeCell ref="D4:D5"/>
    <mergeCell ref="E4:E5"/>
    <mergeCell ref="F4:F5"/>
    <mergeCell ref="F14:F15"/>
    <mergeCell ref="F8:F9"/>
    <mergeCell ref="B10:B11"/>
    <mergeCell ref="C10:C11"/>
    <mergeCell ref="D10:D11"/>
    <mergeCell ref="E10:E11"/>
    <mergeCell ref="B8:B9"/>
    <mergeCell ref="C8:C9"/>
    <mergeCell ref="D8:D9"/>
    <mergeCell ref="F10:F11"/>
    <mergeCell ref="F12:F13"/>
    <mergeCell ref="F18:F19"/>
    <mergeCell ref="F20:F21"/>
    <mergeCell ref="B14:B15"/>
    <mergeCell ref="C14:C15"/>
    <mergeCell ref="D14:D15"/>
    <mergeCell ref="E14:E15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B20:B21"/>
    <mergeCell ref="C20:C21"/>
    <mergeCell ref="D20:D21"/>
    <mergeCell ref="E20:E21"/>
    <mergeCell ref="E8:E9"/>
    <mergeCell ref="B12:B13"/>
    <mergeCell ref="C12:C13"/>
    <mergeCell ref="D12:D13"/>
    <mergeCell ref="E12:E13"/>
  </mergeCells>
  <pageMargins left="0.17" right="0.17" top="0.18" bottom="0.17" header="0.17" footer="0.17"/>
  <pageSetup paperSize="9" scale="75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  <pageSetUpPr fitToPage="1"/>
  </sheetPr>
  <dimension ref="A1:L318"/>
  <sheetViews>
    <sheetView zoomScaleNormal="100" workbookViewId="0">
      <pane ySplit="3" topLeftCell="A284" activePane="bottomLeft" state="frozen"/>
      <selection pane="bottomLeft" activeCell="A4" sqref="A4:I318"/>
    </sheetView>
  </sheetViews>
  <sheetFormatPr baseColWidth="10" defaultColWidth="54.75" defaultRowHeight="12.75" x14ac:dyDescent="0.2"/>
  <cols>
    <col min="1" max="1" width="18.5" style="1" bestFit="1" customWidth="1"/>
    <col min="2" max="2" width="8.375" style="1" bestFit="1" customWidth="1"/>
    <col min="3" max="3" width="7.375" style="1" bestFit="1" customWidth="1"/>
    <col min="4" max="4" width="7.625" style="8" bestFit="1" customWidth="1"/>
    <col min="5" max="5" width="3.5" style="56" bestFit="1" customWidth="1"/>
    <col min="6" max="6" width="18.5" style="2" bestFit="1" customWidth="1"/>
    <col min="7" max="7" width="16.875" style="2" bestFit="1" customWidth="1"/>
    <col min="8" max="8" width="23.875" style="3" bestFit="1" customWidth="1"/>
    <col min="9" max="9" width="10.625" style="19" bestFit="1" customWidth="1"/>
    <col min="10" max="11" width="5.625" style="7" bestFit="1" customWidth="1"/>
    <col min="12" max="12" width="8.75" style="1" bestFit="1" customWidth="1"/>
    <col min="13" max="16384" width="54.75" style="1"/>
  </cols>
  <sheetData>
    <row r="1" spans="1:12" ht="26.25" x14ac:dyDescent="0.2">
      <c r="A1" s="279" t="s">
        <v>413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2" x14ac:dyDescent="0.2">
      <c r="B2" s="2"/>
      <c r="C2" s="2"/>
      <c r="D2" s="2"/>
      <c r="E2" s="77"/>
      <c r="G2" s="4"/>
      <c r="H2" s="5"/>
      <c r="I2" s="6"/>
    </row>
    <row r="3" spans="1:12" ht="25.5" x14ac:dyDescent="0.2">
      <c r="D3" s="1"/>
      <c r="I3" s="6"/>
      <c r="J3" s="15">
        <v>45968</v>
      </c>
      <c r="K3" s="15">
        <v>45982</v>
      </c>
      <c r="L3" s="181" t="s">
        <v>414</v>
      </c>
    </row>
    <row r="4" spans="1:12" x14ac:dyDescent="0.2">
      <c r="A4" s="35" t="s">
        <v>6</v>
      </c>
      <c r="B4" s="35" t="s">
        <v>5</v>
      </c>
      <c r="C4" s="36" t="s">
        <v>0</v>
      </c>
      <c r="D4" s="14" t="s">
        <v>133</v>
      </c>
      <c r="E4" s="184">
        <v>1</v>
      </c>
      <c r="F4" s="69" t="s">
        <v>61</v>
      </c>
      <c r="G4" s="69" t="s">
        <v>23</v>
      </c>
      <c r="H4" s="209" t="s">
        <v>62</v>
      </c>
      <c r="I4" s="66" t="s">
        <v>426</v>
      </c>
      <c r="J4" s="187">
        <v>1</v>
      </c>
      <c r="K4" s="187">
        <v>1</v>
      </c>
      <c r="L4" s="103" t="s">
        <v>415</v>
      </c>
    </row>
    <row r="5" spans="1:12" x14ac:dyDescent="0.2">
      <c r="A5" s="35" t="s">
        <v>6</v>
      </c>
      <c r="B5" s="35" t="s">
        <v>5</v>
      </c>
      <c r="C5" s="36" t="s">
        <v>0</v>
      </c>
      <c r="D5" s="14" t="s">
        <v>133</v>
      </c>
      <c r="E5" s="185">
        <v>2</v>
      </c>
      <c r="F5" s="69" t="s">
        <v>82</v>
      </c>
      <c r="G5" s="69" t="s">
        <v>45</v>
      </c>
      <c r="H5" s="209" t="s">
        <v>35</v>
      </c>
      <c r="I5" s="66" t="s">
        <v>427</v>
      </c>
      <c r="J5" s="187">
        <v>2</v>
      </c>
      <c r="K5" s="187">
        <v>7</v>
      </c>
      <c r="L5" s="103" t="s">
        <v>416</v>
      </c>
    </row>
    <row r="6" spans="1:12" x14ac:dyDescent="0.2">
      <c r="A6" s="35" t="s">
        <v>6</v>
      </c>
      <c r="B6" s="35" t="s">
        <v>5</v>
      </c>
      <c r="C6" s="36" t="s">
        <v>0</v>
      </c>
      <c r="D6" s="14" t="s">
        <v>133</v>
      </c>
      <c r="E6" s="185">
        <v>3</v>
      </c>
      <c r="F6" s="69" t="s">
        <v>279</v>
      </c>
      <c r="G6" s="69" t="s">
        <v>276</v>
      </c>
      <c r="H6" s="209" t="s">
        <v>76</v>
      </c>
      <c r="I6" s="66" t="s">
        <v>428</v>
      </c>
      <c r="J6" s="187">
        <v>3</v>
      </c>
      <c r="K6" s="187">
        <v>16</v>
      </c>
      <c r="L6" s="103" t="s">
        <v>417</v>
      </c>
    </row>
    <row r="7" spans="1:12" x14ac:dyDescent="0.2">
      <c r="A7" s="35" t="s">
        <v>6</v>
      </c>
      <c r="B7" s="35" t="s">
        <v>5</v>
      </c>
      <c r="C7" s="36" t="s">
        <v>0</v>
      </c>
      <c r="D7" s="14" t="s">
        <v>133</v>
      </c>
      <c r="E7" s="185">
        <v>4</v>
      </c>
      <c r="F7" s="69" t="s">
        <v>429</v>
      </c>
      <c r="G7" s="69" t="s">
        <v>50</v>
      </c>
      <c r="H7" s="209" t="s">
        <v>62</v>
      </c>
      <c r="I7" s="66" t="s">
        <v>430</v>
      </c>
      <c r="J7" s="105">
        <v>18</v>
      </c>
      <c r="K7" s="187">
        <v>3</v>
      </c>
      <c r="L7" s="103" t="s">
        <v>418</v>
      </c>
    </row>
    <row r="8" spans="1:12" x14ac:dyDescent="0.2">
      <c r="A8" s="35" t="s">
        <v>6</v>
      </c>
      <c r="B8" s="35" t="s">
        <v>5</v>
      </c>
      <c r="C8" s="36" t="s">
        <v>0</v>
      </c>
      <c r="D8" s="14" t="s">
        <v>133</v>
      </c>
      <c r="E8" s="185">
        <v>5</v>
      </c>
      <c r="F8" s="69" t="s">
        <v>97</v>
      </c>
      <c r="G8" s="69" t="s">
        <v>81</v>
      </c>
      <c r="H8" s="209" t="s">
        <v>62</v>
      </c>
      <c r="I8" s="66" t="s">
        <v>431</v>
      </c>
      <c r="J8" s="187">
        <v>13</v>
      </c>
      <c r="K8" s="187">
        <v>4</v>
      </c>
      <c r="L8" s="103" t="s">
        <v>419</v>
      </c>
    </row>
    <row r="9" spans="1:12" x14ac:dyDescent="0.2">
      <c r="A9" s="35" t="s">
        <v>6</v>
      </c>
      <c r="B9" s="35" t="s">
        <v>5</v>
      </c>
      <c r="C9" s="36" t="s">
        <v>0</v>
      </c>
      <c r="D9" s="14" t="s">
        <v>133</v>
      </c>
      <c r="E9" s="185">
        <v>6</v>
      </c>
      <c r="F9" s="69" t="s">
        <v>287</v>
      </c>
      <c r="G9" s="69" t="s">
        <v>51</v>
      </c>
      <c r="H9" s="209" t="s">
        <v>66</v>
      </c>
      <c r="I9" s="66" t="s">
        <v>432</v>
      </c>
      <c r="J9" s="187">
        <v>7</v>
      </c>
      <c r="K9" s="187">
        <v>5</v>
      </c>
      <c r="L9" s="103" t="s">
        <v>420</v>
      </c>
    </row>
    <row r="10" spans="1:12" x14ac:dyDescent="0.2">
      <c r="A10" s="35" t="s">
        <v>6</v>
      </c>
      <c r="B10" s="35" t="s">
        <v>5</v>
      </c>
      <c r="C10" s="36" t="s">
        <v>0</v>
      </c>
      <c r="D10" s="14" t="s">
        <v>133</v>
      </c>
      <c r="E10" s="185">
        <v>7</v>
      </c>
      <c r="F10" s="69" t="s">
        <v>351</v>
      </c>
      <c r="G10" s="69" t="s">
        <v>229</v>
      </c>
      <c r="H10" s="209" t="s">
        <v>35</v>
      </c>
      <c r="I10" s="66" t="s">
        <v>433</v>
      </c>
      <c r="J10" s="187">
        <v>5</v>
      </c>
      <c r="K10" s="187">
        <v>11</v>
      </c>
      <c r="L10" s="103" t="s">
        <v>421</v>
      </c>
    </row>
    <row r="11" spans="1:12" x14ac:dyDescent="0.2">
      <c r="A11" s="35" t="s">
        <v>6</v>
      </c>
      <c r="B11" s="35" t="s">
        <v>5</v>
      </c>
      <c r="C11" s="36" t="s">
        <v>0</v>
      </c>
      <c r="D11" s="14" t="s">
        <v>133</v>
      </c>
      <c r="E11" s="185">
        <v>8</v>
      </c>
      <c r="F11" s="69" t="s">
        <v>141</v>
      </c>
      <c r="G11" s="69" t="s">
        <v>142</v>
      </c>
      <c r="H11" s="209" t="s">
        <v>214</v>
      </c>
      <c r="I11" s="66" t="s">
        <v>434</v>
      </c>
      <c r="J11" s="105">
        <v>11</v>
      </c>
      <c r="K11" s="187">
        <v>8</v>
      </c>
      <c r="L11" s="103" t="s">
        <v>422</v>
      </c>
    </row>
    <row r="12" spans="1:12" x14ac:dyDescent="0.2">
      <c r="A12" s="35" t="s">
        <v>6</v>
      </c>
      <c r="B12" s="35" t="s">
        <v>5</v>
      </c>
      <c r="C12" s="36" t="s">
        <v>0</v>
      </c>
      <c r="D12" s="14" t="s">
        <v>133</v>
      </c>
      <c r="E12" s="186">
        <v>9</v>
      </c>
      <c r="F12" s="69" t="s">
        <v>70</v>
      </c>
      <c r="G12" s="69" t="s">
        <v>71</v>
      </c>
      <c r="H12" s="209" t="s">
        <v>36</v>
      </c>
      <c r="I12" s="66" t="s">
        <v>435</v>
      </c>
      <c r="J12" s="187">
        <v>6</v>
      </c>
      <c r="K12" s="187">
        <v>2</v>
      </c>
      <c r="L12" s="195" t="s">
        <v>423</v>
      </c>
    </row>
    <row r="13" spans="1:12" x14ac:dyDescent="0.2">
      <c r="A13" s="35" t="s">
        <v>6</v>
      </c>
      <c r="B13" s="35" t="s">
        <v>5</v>
      </c>
      <c r="C13" s="36" t="s">
        <v>0</v>
      </c>
      <c r="D13" s="14" t="s">
        <v>133</v>
      </c>
      <c r="E13" s="185">
        <v>10</v>
      </c>
      <c r="F13" s="69" t="s">
        <v>105</v>
      </c>
      <c r="G13" s="69" t="s">
        <v>106</v>
      </c>
      <c r="H13" s="209" t="s">
        <v>62</v>
      </c>
      <c r="I13" s="66" t="s">
        <v>436</v>
      </c>
      <c r="J13" s="105">
        <v>8</v>
      </c>
      <c r="K13" s="187">
        <v>20</v>
      </c>
      <c r="L13" s="195" t="s">
        <v>424</v>
      </c>
    </row>
    <row r="14" spans="1:12" x14ac:dyDescent="0.2">
      <c r="A14" s="35" t="s">
        <v>6</v>
      </c>
      <c r="B14" s="35" t="s">
        <v>5</v>
      </c>
      <c r="C14" s="36" t="s">
        <v>0</v>
      </c>
      <c r="D14" s="14" t="s">
        <v>133</v>
      </c>
      <c r="E14" s="185">
        <v>11</v>
      </c>
      <c r="F14" s="69" t="s">
        <v>134</v>
      </c>
      <c r="G14" s="69" t="s">
        <v>119</v>
      </c>
      <c r="H14" s="209" t="s">
        <v>135</v>
      </c>
      <c r="I14" s="66" t="s">
        <v>437</v>
      </c>
      <c r="J14" s="187">
        <v>9</v>
      </c>
      <c r="K14" s="187">
        <v>9</v>
      </c>
      <c r="L14" s="195" t="s">
        <v>425</v>
      </c>
    </row>
    <row r="15" spans="1:12" x14ac:dyDescent="0.2">
      <c r="A15" s="35" t="s">
        <v>6</v>
      </c>
      <c r="B15" s="35" t="s">
        <v>5</v>
      </c>
      <c r="C15" s="36" t="s">
        <v>0</v>
      </c>
      <c r="D15" s="14" t="s">
        <v>133</v>
      </c>
      <c r="E15" s="185">
        <v>12</v>
      </c>
      <c r="F15" s="69" t="s">
        <v>365</v>
      </c>
      <c r="G15" s="69" t="s">
        <v>307</v>
      </c>
      <c r="H15" s="209" t="s">
        <v>36</v>
      </c>
      <c r="I15" s="66" t="s">
        <v>438</v>
      </c>
      <c r="J15" s="187">
        <v>12</v>
      </c>
      <c r="K15" s="187">
        <v>10</v>
      </c>
      <c r="L15" s="182"/>
    </row>
    <row r="16" spans="1:12" x14ac:dyDescent="0.2">
      <c r="A16" s="35" t="s">
        <v>6</v>
      </c>
      <c r="B16" s="35" t="s">
        <v>5</v>
      </c>
      <c r="C16" s="36" t="s">
        <v>0</v>
      </c>
      <c r="D16" s="14" t="s">
        <v>133</v>
      </c>
      <c r="E16" s="185">
        <v>13</v>
      </c>
      <c r="F16" s="69" t="s">
        <v>439</v>
      </c>
      <c r="G16" s="69" t="s">
        <v>440</v>
      </c>
      <c r="H16" s="209" t="s">
        <v>62</v>
      </c>
      <c r="I16" s="66" t="s">
        <v>441</v>
      </c>
      <c r="J16" s="105">
        <v>16</v>
      </c>
      <c r="K16" s="187">
        <v>10</v>
      </c>
      <c r="L16" s="182"/>
    </row>
    <row r="17" spans="1:12" x14ac:dyDescent="0.2">
      <c r="A17" s="35" t="s">
        <v>6</v>
      </c>
      <c r="B17" s="35" t="s">
        <v>5</v>
      </c>
      <c r="C17" s="36" t="s">
        <v>0</v>
      </c>
      <c r="D17" s="14" t="s">
        <v>133</v>
      </c>
      <c r="E17" s="185">
        <v>14</v>
      </c>
      <c r="F17" s="69" t="s">
        <v>86</v>
      </c>
      <c r="G17" s="69" t="s">
        <v>50</v>
      </c>
      <c r="H17" s="209" t="s">
        <v>66</v>
      </c>
      <c r="I17" s="66" t="s">
        <v>442</v>
      </c>
      <c r="J17" s="105">
        <v>19</v>
      </c>
      <c r="K17" s="187">
        <v>12</v>
      </c>
      <c r="L17" s="182"/>
    </row>
    <row r="18" spans="1:12" x14ac:dyDescent="0.2">
      <c r="A18" s="35" t="s">
        <v>6</v>
      </c>
      <c r="B18" s="35" t="s">
        <v>5</v>
      </c>
      <c r="C18" s="36" t="s">
        <v>0</v>
      </c>
      <c r="D18" s="14" t="s">
        <v>133</v>
      </c>
      <c r="E18" s="185">
        <v>15</v>
      </c>
      <c r="F18" s="69" t="s">
        <v>443</v>
      </c>
      <c r="G18" s="69" t="s">
        <v>30</v>
      </c>
      <c r="H18" s="209" t="s">
        <v>66</v>
      </c>
      <c r="I18" s="66" t="s">
        <v>444</v>
      </c>
      <c r="J18" s="187">
        <v>17</v>
      </c>
      <c r="K18" s="187">
        <v>13</v>
      </c>
      <c r="L18" s="182"/>
    </row>
    <row r="19" spans="1:12" x14ac:dyDescent="0.2">
      <c r="A19" s="35" t="s">
        <v>6</v>
      </c>
      <c r="B19" s="35" t="s">
        <v>5</v>
      </c>
      <c r="C19" s="36" t="s">
        <v>0</v>
      </c>
      <c r="D19" s="14" t="s">
        <v>133</v>
      </c>
      <c r="E19" s="185">
        <v>16</v>
      </c>
      <c r="F19" s="69" t="s">
        <v>152</v>
      </c>
      <c r="G19" s="69" t="s">
        <v>55</v>
      </c>
      <c r="H19" s="209" t="s">
        <v>66</v>
      </c>
      <c r="I19" s="66" t="s">
        <v>445</v>
      </c>
      <c r="J19" s="187">
        <v>14</v>
      </c>
      <c r="K19" s="187">
        <v>19</v>
      </c>
      <c r="L19" s="182"/>
    </row>
    <row r="20" spans="1:12" x14ac:dyDescent="0.2">
      <c r="A20" s="35" t="s">
        <v>6</v>
      </c>
      <c r="B20" s="35" t="s">
        <v>5</v>
      </c>
      <c r="C20" s="36" t="s">
        <v>0</v>
      </c>
      <c r="D20" s="14" t="s">
        <v>133</v>
      </c>
      <c r="E20" s="185">
        <v>17</v>
      </c>
      <c r="F20" s="69" t="s">
        <v>446</v>
      </c>
      <c r="G20" s="69" t="s">
        <v>447</v>
      </c>
      <c r="H20" s="209" t="s">
        <v>448</v>
      </c>
      <c r="I20" s="66" t="s">
        <v>449</v>
      </c>
      <c r="J20" s="105">
        <v>20</v>
      </c>
      <c r="K20" s="187">
        <v>21</v>
      </c>
      <c r="L20" s="182"/>
    </row>
    <row r="21" spans="1:12" x14ac:dyDescent="0.2">
      <c r="A21" s="35" t="s">
        <v>6</v>
      </c>
      <c r="B21" s="35" t="s">
        <v>5</v>
      </c>
      <c r="C21" s="36" t="s">
        <v>0</v>
      </c>
      <c r="D21" s="14" t="s">
        <v>133</v>
      </c>
      <c r="E21" s="185">
        <v>18</v>
      </c>
      <c r="F21" s="69" t="s">
        <v>102</v>
      </c>
      <c r="G21" s="69" t="s">
        <v>30</v>
      </c>
      <c r="H21" s="209" t="s">
        <v>135</v>
      </c>
      <c r="I21" s="66" t="s">
        <v>450</v>
      </c>
      <c r="J21" s="187">
        <v>4</v>
      </c>
      <c r="K21" s="188"/>
      <c r="L21" s="182"/>
    </row>
    <row r="22" spans="1:12" x14ac:dyDescent="0.2">
      <c r="A22" s="35" t="s">
        <v>6</v>
      </c>
      <c r="B22" s="35" t="s">
        <v>5</v>
      </c>
      <c r="C22" s="36" t="s">
        <v>0</v>
      </c>
      <c r="D22" s="14" t="s">
        <v>133</v>
      </c>
      <c r="E22" s="185">
        <v>19</v>
      </c>
      <c r="F22" s="69" t="s">
        <v>451</v>
      </c>
      <c r="G22" s="69" t="s">
        <v>452</v>
      </c>
      <c r="H22" s="48" t="s">
        <v>76</v>
      </c>
      <c r="I22" s="67" t="s">
        <v>453</v>
      </c>
      <c r="J22" s="188"/>
      <c r="K22" s="187">
        <v>6</v>
      </c>
      <c r="L22" s="182"/>
    </row>
    <row r="23" spans="1:12" x14ac:dyDescent="0.2">
      <c r="A23" s="35" t="s">
        <v>6</v>
      </c>
      <c r="B23" s="35" t="s">
        <v>5</v>
      </c>
      <c r="C23" s="36" t="s">
        <v>0</v>
      </c>
      <c r="D23" s="14" t="s">
        <v>133</v>
      </c>
      <c r="E23" s="185">
        <v>20</v>
      </c>
      <c r="F23" s="69" t="s">
        <v>64</v>
      </c>
      <c r="G23" s="69" t="s">
        <v>112</v>
      </c>
      <c r="H23" s="209" t="s">
        <v>454</v>
      </c>
      <c r="I23" s="66" t="s">
        <v>455</v>
      </c>
      <c r="J23" s="105">
        <v>10</v>
      </c>
      <c r="K23" s="188"/>
      <c r="L23" s="182"/>
    </row>
    <row r="24" spans="1:12" x14ac:dyDescent="0.2">
      <c r="A24" s="35" t="s">
        <v>6</v>
      </c>
      <c r="B24" s="35" t="s">
        <v>5</v>
      </c>
      <c r="C24" s="36" t="s">
        <v>0</v>
      </c>
      <c r="D24" s="14" t="s">
        <v>133</v>
      </c>
      <c r="E24" s="185">
        <v>21</v>
      </c>
      <c r="F24" s="69" t="s">
        <v>456</v>
      </c>
      <c r="G24" s="69" t="s">
        <v>457</v>
      </c>
      <c r="H24" s="209" t="s">
        <v>454</v>
      </c>
      <c r="I24" s="66" t="s">
        <v>458</v>
      </c>
      <c r="J24" s="188"/>
      <c r="K24" s="187">
        <v>14</v>
      </c>
      <c r="L24" s="182"/>
    </row>
    <row r="25" spans="1:12" x14ac:dyDescent="0.2">
      <c r="A25" s="35" t="s">
        <v>6</v>
      </c>
      <c r="B25" s="35" t="s">
        <v>5</v>
      </c>
      <c r="C25" s="36" t="s">
        <v>0</v>
      </c>
      <c r="D25" s="14" t="s">
        <v>133</v>
      </c>
      <c r="E25" s="185">
        <v>22</v>
      </c>
      <c r="F25" s="69" t="s">
        <v>459</v>
      </c>
      <c r="G25" s="69" t="s">
        <v>460</v>
      </c>
      <c r="H25" s="209" t="s">
        <v>35</v>
      </c>
      <c r="I25" s="66" t="s">
        <v>461</v>
      </c>
      <c r="J25" s="105">
        <v>15</v>
      </c>
      <c r="K25" s="188"/>
      <c r="L25" s="183"/>
    </row>
    <row r="26" spans="1:12" x14ac:dyDescent="0.2">
      <c r="A26" s="35" t="s">
        <v>6</v>
      </c>
      <c r="B26" s="35" t="s">
        <v>5</v>
      </c>
      <c r="C26" s="36" t="s">
        <v>0</v>
      </c>
      <c r="D26" s="14" t="s">
        <v>133</v>
      </c>
      <c r="E26" s="185">
        <v>23</v>
      </c>
      <c r="F26" s="69" t="s">
        <v>462</v>
      </c>
      <c r="G26" s="69" t="s">
        <v>153</v>
      </c>
      <c r="H26" s="209" t="s">
        <v>62</v>
      </c>
      <c r="I26" s="66" t="s">
        <v>463</v>
      </c>
      <c r="J26" s="188"/>
      <c r="K26" s="187">
        <v>17</v>
      </c>
      <c r="L26" s="183"/>
    </row>
    <row r="27" spans="1:12" x14ac:dyDescent="0.2">
      <c r="A27" s="35" t="s">
        <v>6</v>
      </c>
      <c r="B27" s="35" t="s">
        <v>5</v>
      </c>
      <c r="C27" s="36" t="s">
        <v>0</v>
      </c>
      <c r="D27" s="14" t="s">
        <v>133</v>
      </c>
      <c r="E27" s="185">
        <v>24</v>
      </c>
      <c r="F27" s="69" t="s">
        <v>139</v>
      </c>
      <c r="G27" s="69" t="s">
        <v>140</v>
      </c>
      <c r="H27" s="209" t="s">
        <v>66</v>
      </c>
      <c r="I27" s="66" t="s">
        <v>464</v>
      </c>
      <c r="J27" s="188"/>
      <c r="K27" s="187">
        <v>18</v>
      </c>
      <c r="L27" s="183"/>
    </row>
    <row r="28" spans="1:12" x14ac:dyDescent="0.2">
      <c r="A28" s="35" t="s">
        <v>6</v>
      </c>
      <c r="B28" s="35" t="s">
        <v>5</v>
      </c>
      <c r="C28" s="37" t="s">
        <v>1</v>
      </c>
      <c r="D28" s="14" t="s">
        <v>133</v>
      </c>
      <c r="E28" s="193">
        <v>1</v>
      </c>
      <c r="F28" s="213" t="s">
        <v>471</v>
      </c>
      <c r="G28" s="213" t="s">
        <v>40</v>
      </c>
      <c r="H28" s="209" t="s">
        <v>62</v>
      </c>
      <c r="I28" s="66" t="s">
        <v>472</v>
      </c>
      <c r="J28" s="105">
        <v>1</v>
      </c>
      <c r="K28" s="196"/>
      <c r="L28" s="109" t="s">
        <v>421</v>
      </c>
    </row>
    <row r="29" spans="1:12" x14ac:dyDescent="0.2">
      <c r="A29" s="35" t="s">
        <v>6</v>
      </c>
      <c r="B29" s="35" t="s">
        <v>5</v>
      </c>
      <c r="C29" s="37" t="s">
        <v>1</v>
      </c>
      <c r="D29" s="14" t="s">
        <v>133</v>
      </c>
      <c r="E29" s="194">
        <v>2</v>
      </c>
      <c r="F29" s="214" t="s">
        <v>98</v>
      </c>
      <c r="G29" s="214" t="s">
        <v>99</v>
      </c>
      <c r="H29" s="210" t="s">
        <v>62</v>
      </c>
      <c r="I29" s="208" t="s">
        <v>466</v>
      </c>
      <c r="J29" s="105">
        <v>8</v>
      </c>
      <c r="K29" s="187">
        <v>2</v>
      </c>
      <c r="L29" s="109" t="s">
        <v>423</v>
      </c>
    </row>
    <row r="30" spans="1:12" x14ac:dyDescent="0.2">
      <c r="A30" s="35" t="s">
        <v>6</v>
      </c>
      <c r="B30" s="35" t="s">
        <v>5</v>
      </c>
      <c r="C30" s="37" t="s">
        <v>1</v>
      </c>
      <c r="D30" s="14" t="s">
        <v>133</v>
      </c>
      <c r="E30" s="194">
        <v>3</v>
      </c>
      <c r="F30" s="213" t="s">
        <v>190</v>
      </c>
      <c r="G30" s="213" t="s">
        <v>189</v>
      </c>
      <c r="H30" s="209" t="s">
        <v>76</v>
      </c>
      <c r="I30" s="66" t="s">
        <v>469</v>
      </c>
      <c r="J30" s="105">
        <v>5</v>
      </c>
      <c r="K30" s="187">
        <v>5</v>
      </c>
      <c r="L30" s="109" t="s">
        <v>418</v>
      </c>
    </row>
    <row r="31" spans="1:12" x14ac:dyDescent="0.2">
      <c r="A31" s="35" t="s">
        <v>6</v>
      </c>
      <c r="B31" s="35" t="s">
        <v>5</v>
      </c>
      <c r="C31" s="37" t="s">
        <v>1</v>
      </c>
      <c r="D31" s="14" t="s">
        <v>133</v>
      </c>
      <c r="E31" s="194">
        <v>4</v>
      </c>
      <c r="F31" s="213" t="s">
        <v>89</v>
      </c>
      <c r="G31" s="213" t="s">
        <v>90</v>
      </c>
      <c r="H31" s="209" t="s">
        <v>62</v>
      </c>
      <c r="I31" s="66" t="s">
        <v>470</v>
      </c>
      <c r="J31" s="105">
        <v>6</v>
      </c>
      <c r="K31" s="167">
        <v>9</v>
      </c>
      <c r="L31" s="109" t="s">
        <v>419</v>
      </c>
    </row>
    <row r="32" spans="1:12" x14ac:dyDescent="0.2">
      <c r="A32" s="35" t="s">
        <v>6</v>
      </c>
      <c r="B32" s="35" t="s">
        <v>5</v>
      </c>
      <c r="C32" s="37" t="s">
        <v>1</v>
      </c>
      <c r="D32" s="14" t="s">
        <v>133</v>
      </c>
      <c r="E32" s="194">
        <v>5</v>
      </c>
      <c r="F32" s="213" t="s">
        <v>67</v>
      </c>
      <c r="G32" s="213" t="s">
        <v>47</v>
      </c>
      <c r="H32" s="209" t="s">
        <v>62</v>
      </c>
      <c r="I32" s="66" t="s">
        <v>465</v>
      </c>
      <c r="J32" s="105">
        <v>2</v>
      </c>
      <c r="K32" s="167">
        <v>1</v>
      </c>
      <c r="L32" s="109" t="s">
        <v>415</v>
      </c>
    </row>
    <row r="33" spans="1:12" x14ac:dyDescent="0.2">
      <c r="A33" s="35" t="s">
        <v>6</v>
      </c>
      <c r="B33" s="35" t="s">
        <v>5</v>
      </c>
      <c r="C33" s="37" t="s">
        <v>1</v>
      </c>
      <c r="D33" s="14" t="s">
        <v>133</v>
      </c>
      <c r="E33" s="194">
        <v>6</v>
      </c>
      <c r="F33" s="213" t="s">
        <v>124</v>
      </c>
      <c r="G33" s="213" t="s">
        <v>108</v>
      </c>
      <c r="H33" s="209" t="s">
        <v>62</v>
      </c>
      <c r="I33" s="66" t="s">
        <v>467</v>
      </c>
      <c r="J33" s="105">
        <v>3</v>
      </c>
      <c r="K33" s="167">
        <v>3</v>
      </c>
      <c r="L33" s="109" t="s">
        <v>416</v>
      </c>
    </row>
    <row r="34" spans="1:12" x14ac:dyDescent="0.2">
      <c r="A34" s="35" t="s">
        <v>6</v>
      </c>
      <c r="B34" s="35" t="s">
        <v>5</v>
      </c>
      <c r="C34" s="37" t="s">
        <v>1</v>
      </c>
      <c r="D34" s="14" t="s">
        <v>133</v>
      </c>
      <c r="E34" s="194">
        <v>7</v>
      </c>
      <c r="F34" s="213" t="s">
        <v>144</v>
      </c>
      <c r="G34" s="213" t="s">
        <v>145</v>
      </c>
      <c r="H34" s="209" t="s">
        <v>62</v>
      </c>
      <c r="I34" s="66" t="s">
        <v>468</v>
      </c>
      <c r="J34" s="105">
        <v>4</v>
      </c>
      <c r="K34" s="167">
        <v>4</v>
      </c>
      <c r="L34" s="109" t="s">
        <v>417</v>
      </c>
    </row>
    <row r="35" spans="1:12" x14ac:dyDescent="0.2">
      <c r="A35" s="35" t="s">
        <v>6</v>
      </c>
      <c r="B35" s="35" t="s">
        <v>5</v>
      </c>
      <c r="C35" s="37" t="s">
        <v>1</v>
      </c>
      <c r="D35" s="14" t="s">
        <v>133</v>
      </c>
      <c r="E35" s="194">
        <v>8</v>
      </c>
      <c r="F35" s="213" t="s">
        <v>143</v>
      </c>
      <c r="G35" s="213" t="s">
        <v>96</v>
      </c>
      <c r="H35" s="209" t="s">
        <v>66</v>
      </c>
      <c r="I35" s="66" t="s">
        <v>479</v>
      </c>
      <c r="J35" s="105">
        <v>7</v>
      </c>
      <c r="K35" s="167">
        <v>8</v>
      </c>
      <c r="L35" s="109" t="s">
        <v>420</v>
      </c>
    </row>
    <row r="36" spans="1:12" x14ac:dyDescent="0.2">
      <c r="A36" s="35" t="s">
        <v>6</v>
      </c>
      <c r="B36" s="35" t="s">
        <v>5</v>
      </c>
      <c r="C36" s="37" t="s">
        <v>1</v>
      </c>
      <c r="D36" s="14" t="s">
        <v>133</v>
      </c>
      <c r="E36" s="194">
        <v>9</v>
      </c>
      <c r="F36" s="213" t="s">
        <v>473</v>
      </c>
      <c r="G36" s="213" t="s">
        <v>474</v>
      </c>
      <c r="H36" s="209" t="s">
        <v>214</v>
      </c>
      <c r="I36" s="66" t="s">
        <v>475</v>
      </c>
      <c r="J36" s="105">
        <v>9</v>
      </c>
      <c r="K36" s="167">
        <v>10</v>
      </c>
      <c r="L36" s="197" t="s">
        <v>319</v>
      </c>
    </row>
    <row r="37" spans="1:12" x14ac:dyDescent="0.2">
      <c r="A37" s="35" t="s">
        <v>6</v>
      </c>
      <c r="B37" s="35" t="s">
        <v>5</v>
      </c>
      <c r="C37" s="37" t="s">
        <v>1</v>
      </c>
      <c r="D37" s="14" t="s">
        <v>133</v>
      </c>
      <c r="E37" s="194">
        <v>10</v>
      </c>
      <c r="F37" s="213" t="s">
        <v>476</v>
      </c>
      <c r="G37" s="213" t="s">
        <v>477</v>
      </c>
      <c r="H37" s="209" t="s">
        <v>36</v>
      </c>
      <c r="I37" s="66" t="s">
        <v>478</v>
      </c>
      <c r="J37" s="105">
        <v>10</v>
      </c>
      <c r="K37" s="167">
        <v>12</v>
      </c>
      <c r="L37" s="197" t="s">
        <v>320</v>
      </c>
    </row>
    <row r="38" spans="1:12" ht="15" x14ac:dyDescent="0.2">
      <c r="A38" s="35" t="s">
        <v>6</v>
      </c>
      <c r="B38" s="35" t="s">
        <v>5</v>
      </c>
      <c r="C38" s="37" t="s">
        <v>1</v>
      </c>
      <c r="D38" s="14" t="s">
        <v>133</v>
      </c>
      <c r="E38" s="194">
        <v>11</v>
      </c>
      <c r="F38" s="213" t="s">
        <v>480</v>
      </c>
      <c r="G38" s="213" t="s">
        <v>481</v>
      </c>
      <c r="H38" s="209" t="s">
        <v>214</v>
      </c>
      <c r="I38" s="66" t="s">
        <v>482</v>
      </c>
      <c r="J38" s="205"/>
      <c r="K38" s="187">
        <v>6</v>
      </c>
      <c r="L38" s="190"/>
    </row>
    <row r="39" spans="1:12" x14ac:dyDescent="0.2">
      <c r="A39" s="35" t="s">
        <v>6</v>
      </c>
      <c r="B39" s="35" t="s">
        <v>5</v>
      </c>
      <c r="C39" s="37" t="s">
        <v>1</v>
      </c>
      <c r="D39" s="14" t="s">
        <v>133</v>
      </c>
      <c r="E39" s="194">
        <v>12</v>
      </c>
      <c r="F39" s="213" t="s">
        <v>483</v>
      </c>
      <c r="G39" s="213" t="s">
        <v>484</v>
      </c>
      <c r="H39" s="209" t="s">
        <v>62</v>
      </c>
      <c r="I39" s="66" t="s">
        <v>485</v>
      </c>
      <c r="J39" s="189"/>
      <c r="K39" s="167">
        <v>7</v>
      </c>
      <c r="L39" s="191"/>
    </row>
    <row r="40" spans="1:12" x14ac:dyDescent="0.2">
      <c r="A40" s="35" t="s">
        <v>6</v>
      </c>
      <c r="B40" s="35" t="s">
        <v>5</v>
      </c>
      <c r="C40" s="37" t="s">
        <v>1</v>
      </c>
      <c r="D40" s="14" t="s">
        <v>133</v>
      </c>
      <c r="E40" s="194">
        <v>13</v>
      </c>
      <c r="F40" s="213" t="s">
        <v>486</v>
      </c>
      <c r="G40" s="213" t="s">
        <v>41</v>
      </c>
      <c r="H40" s="209" t="s">
        <v>62</v>
      </c>
      <c r="I40" s="66" t="s">
        <v>487</v>
      </c>
      <c r="J40" s="189"/>
      <c r="K40" s="167">
        <v>11</v>
      </c>
      <c r="L40" s="192"/>
    </row>
    <row r="41" spans="1:12" ht="25.5" x14ac:dyDescent="0.2">
      <c r="D41" s="1"/>
      <c r="E41" s="76"/>
      <c r="I41" s="6"/>
      <c r="J41" s="15">
        <v>45968</v>
      </c>
      <c r="K41" s="15">
        <v>45982</v>
      </c>
      <c r="L41" s="181" t="s">
        <v>414</v>
      </c>
    </row>
    <row r="42" spans="1:12" x14ac:dyDescent="0.2">
      <c r="A42" s="35" t="s">
        <v>6</v>
      </c>
      <c r="B42" s="198" t="s">
        <v>5</v>
      </c>
      <c r="C42" s="36" t="s">
        <v>0</v>
      </c>
      <c r="D42" s="14" t="s">
        <v>331</v>
      </c>
      <c r="E42" s="75">
        <v>1</v>
      </c>
      <c r="F42" s="69" t="s">
        <v>122</v>
      </c>
      <c r="G42" s="69" t="s">
        <v>100</v>
      </c>
      <c r="H42" s="209" t="s">
        <v>35</v>
      </c>
      <c r="I42" s="66" t="s">
        <v>488</v>
      </c>
      <c r="J42" s="167">
        <v>12</v>
      </c>
      <c r="K42" s="105">
        <v>3</v>
      </c>
      <c r="L42" s="103" t="s">
        <v>417</v>
      </c>
    </row>
    <row r="43" spans="1:12" x14ac:dyDescent="0.2">
      <c r="A43" s="35" t="s">
        <v>6</v>
      </c>
      <c r="B43" s="198" t="s">
        <v>5</v>
      </c>
      <c r="C43" s="36" t="s">
        <v>0</v>
      </c>
      <c r="D43" s="14" t="s">
        <v>331</v>
      </c>
      <c r="E43" s="206">
        <v>2</v>
      </c>
      <c r="F43" s="69" t="s">
        <v>57</v>
      </c>
      <c r="G43" s="69" t="s">
        <v>26</v>
      </c>
      <c r="H43" s="209" t="s">
        <v>44</v>
      </c>
      <c r="I43" s="66" t="s">
        <v>489</v>
      </c>
      <c r="J43" s="167">
        <v>5</v>
      </c>
      <c r="K43" s="201">
        <v>4</v>
      </c>
      <c r="L43" s="103" t="s">
        <v>418</v>
      </c>
    </row>
    <row r="44" spans="1:12" x14ac:dyDescent="0.2">
      <c r="A44" s="35" t="s">
        <v>6</v>
      </c>
      <c r="B44" s="198" t="s">
        <v>5</v>
      </c>
      <c r="C44" s="36" t="s">
        <v>0</v>
      </c>
      <c r="D44" s="14" t="s">
        <v>331</v>
      </c>
      <c r="E44" s="206">
        <v>3</v>
      </c>
      <c r="F44" s="69" t="s">
        <v>490</v>
      </c>
      <c r="G44" s="69" t="s">
        <v>491</v>
      </c>
      <c r="H44" s="209" t="s">
        <v>44</v>
      </c>
      <c r="I44" s="66" t="s">
        <v>492</v>
      </c>
      <c r="J44" s="167">
        <v>10</v>
      </c>
      <c r="K44" s="201">
        <v>1</v>
      </c>
      <c r="L44" s="103" t="s">
        <v>423</v>
      </c>
    </row>
    <row r="45" spans="1:12" x14ac:dyDescent="0.2">
      <c r="A45" s="35" t="s">
        <v>6</v>
      </c>
      <c r="B45" s="198" t="s">
        <v>5</v>
      </c>
      <c r="C45" s="36" t="s">
        <v>0</v>
      </c>
      <c r="D45" s="14" t="s">
        <v>331</v>
      </c>
      <c r="E45" s="206">
        <v>4</v>
      </c>
      <c r="F45" s="69" t="s">
        <v>493</v>
      </c>
      <c r="G45" s="69" t="s">
        <v>290</v>
      </c>
      <c r="H45" s="209" t="s">
        <v>44</v>
      </c>
      <c r="I45" s="66" t="s">
        <v>494</v>
      </c>
      <c r="J45" s="167">
        <v>1</v>
      </c>
      <c r="K45" s="201">
        <v>5</v>
      </c>
      <c r="L45" s="103" t="s">
        <v>415</v>
      </c>
    </row>
    <row r="46" spans="1:12" x14ac:dyDescent="0.2">
      <c r="A46" s="35" t="s">
        <v>6</v>
      </c>
      <c r="B46" s="198" t="s">
        <v>5</v>
      </c>
      <c r="C46" s="36" t="s">
        <v>0</v>
      </c>
      <c r="D46" s="14" t="s">
        <v>331</v>
      </c>
      <c r="E46" s="206">
        <v>5</v>
      </c>
      <c r="F46" s="69" t="s">
        <v>83</v>
      </c>
      <c r="G46" s="69" t="s">
        <v>84</v>
      </c>
      <c r="H46" s="209" t="s">
        <v>35</v>
      </c>
      <c r="I46" s="66" t="s">
        <v>495</v>
      </c>
      <c r="J46" s="167">
        <v>2</v>
      </c>
      <c r="K46" s="105">
        <v>2</v>
      </c>
      <c r="L46" s="103" t="s">
        <v>416</v>
      </c>
    </row>
    <row r="47" spans="1:12" x14ac:dyDescent="0.2">
      <c r="A47" s="35" t="s">
        <v>6</v>
      </c>
      <c r="B47" s="198" t="s">
        <v>5</v>
      </c>
      <c r="C47" s="36" t="s">
        <v>0</v>
      </c>
      <c r="D47" s="14" t="s">
        <v>331</v>
      </c>
      <c r="E47" s="206">
        <v>6</v>
      </c>
      <c r="F47" s="69" t="s">
        <v>496</v>
      </c>
      <c r="G47" s="69" t="s">
        <v>20</v>
      </c>
      <c r="H47" s="209" t="s">
        <v>76</v>
      </c>
      <c r="I47" s="66" t="s">
        <v>497</v>
      </c>
      <c r="J47" s="167">
        <v>4</v>
      </c>
      <c r="K47" s="105">
        <v>14</v>
      </c>
      <c r="L47" s="103" t="s">
        <v>419</v>
      </c>
    </row>
    <row r="48" spans="1:12" x14ac:dyDescent="0.2">
      <c r="A48" s="35" t="s">
        <v>6</v>
      </c>
      <c r="B48" s="198" t="s">
        <v>5</v>
      </c>
      <c r="C48" s="36" t="s">
        <v>0</v>
      </c>
      <c r="D48" s="14" t="s">
        <v>331</v>
      </c>
      <c r="E48" s="206">
        <v>7</v>
      </c>
      <c r="F48" s="69" t="s">
        <v>59</v>
      </c>
      <c r="G48" s="69" t="s">
        <v>75</v>
      </c>
      <c r="H48" s="209" t="s">
        <v>62</v>
      </c>
      <c r="I48" s="66" t="s">
        <v>498</v>
      </c>
      <c r="J48" s="167">
        <v>13</v>
      </c>
      <c r="K48" s="105">
        <v>7</v>
      </c>
      <c r="L48" s="103" t="s">
        <v>421</v>
      </c>
    </row>
    <row r="49" spans="1:12" x14ac:dyDescent="0.2">
      <c r="A49" s="35" t="s">
        <v>6</v>
      </c>
      <c r="B49" s="198" t="s">
        <v>5</v>
      </c>
      <c r="C49" s="36" t="s">
        <v>0</v>
      </c>
      <c r="D49" s="14" t="s">
        <v>331</v>
      </c>
      <c r="E49" s="206">
        <v>8</v>
      </c>
      <c r="F49" s="69" t="s">
        <v>158</v>
      </c>
      <c r="G49" s="69" t="s">
        <v>114</v>
      </c>
      <c r="H49" s="209" t="s">
        <v>36</v>
      </c>
      <c r="I49" s="66" t="s">
        <v>499</v>
      </c>
      <c r="J49" s="167">
        <v>8</v>
      </c>
      <c r="K49" s="105">
        <v>22</v>
      </c>
      <c r="L49" s="103" t="s">
        <v>589</v>
      </c>
    </row>
    <row r="50" spans="1:12" x14ac:dyDescent="0.2">
      <c r="A50" s="35" t="s">
        <v>6</v>
      </c>
      <c r="B50" s="198" t="s">
        <v>5</v>
      </c>
      <c r="C50" s="36" t="s">
        <v>0</v>
      </c>
      <c r="D50" s="14" t="s">
        <v>331</v>
      </c>
      <c r="E50" s="206">
        <v>9</v>
      </c>
      <c r="F50" s="69" t="s">
        <v>500</v>
      </c>
      <c r="G50" s="69" t="s">
        <v>278</v>
      </c>
      <c r="H50" s="209" t="s">
        <v>76</v>
      </c>
      <c r="I50" s="66" t="s">
        <v>501</v>
      </c>
      <c r="J50" s="167">
        <v>26</v>
      </c>
      <c r="K50" s="105">
        <v>8</v>
      </c>
      <c r="L50" s="103" t="s">
        <v>590</v>
      </c>
    </row>
    <row r="51" spans="1:12" x14ac:dyDescent="0.2">
      <c r="A51" s="35" t="s">
        <v>6</v>
      </c>
      <c r="B51" s="198" t="s">
        <v>5</v>
      </c>
      <c r="C51" s="36" t="s">
        <v>0</v>
      </c>
      <c r="D51" s="14" t="s">
        <v>331</v>
      </c>
      <c r="E51" s="206">
        <v>10</v>
      </c>
      <c r="F51" s="69" t="s">
        <v>247</v>
      </c>
      <c r="G51" s="69" t="s">
        <v>248</v>
      </c>
      <c r="H51" s="209" t="s">
        <v>39</v>
      </c>
      <c r="I51" s="66" t="s">
        <v>502</v>
      </c>
      <c r="J51" s="167">
        <v>33</v>
      </c>
      <c r="K51" s="201">
        <v>13</v>
      </c>
      <c r="L51" s="103" t="s">
        <v>591</v>
      </c>
    </row>
    <row r="52" spans="1:12" x14ac:dyDescent="0.2">
      <c r="A52" s="35" t="s">
        <v>6</v>
      </c>
      <c r="B52" s="198" t="s">
        <v>5</v>
      </c>
      <c r="C52" s="36" t="s">
        <v>0</v>
      </c>
      <c r="D52" s="14" t="s">
        <v>331</v>
      </c>
      <c r="E52" s="206">
        <v>11</v>
      </c>
      <c r="F52" s="69" t="s">
        <v>503</v>
      </c>
      <c r="G52" s="69" t="s">
        <v>504</v>
      </c>
      <c r="H52" s="209" t="s">
        <v>62</v>
      </c>
      <c r="I52" s="66" t="s">
        <v>505</v>
      </c>
      <c r="J52" s="167">
        <v>16</v>
      </c>
      <c r="K52" s="105">
        <v>16</v>
      </c>
      <c r="L52" s="103" t="s">
        <v>425</v>
      </c>
    </row>
    <row r="53" spans="1:12" x14ac:dyDescent="0.2">
      <c r="A53" s="35" t="s">
        <v>6</v>
      </c>
      <c r="B53" s="198" t="s">
        <v>5</v>
      </c>
      <c r="C53" s="36" t="s">
        <v>0</v>
      </c>
      <c r="D53" s="14" t="s">
        <v>331</v>
      </c>
      <c r="E53" s="206">
        <v>12</v>
      </c>
      <c r="F53" s="69" t="s">
        <v>161</v>
      </c>
      <c r="G53" s="69" t="s">
        <v>30</v>
      </c>
      <c r="H53" s="209" t="s">
        <v>36</v>
      </c>
      <c r="I53" s="66" t="s">
        <v>506</v>
      </c>
      <c r="J53" s="167">
        <v>3</v>
      </c>
      <c r="K53" s="202"/>
      <c r="L53" s="103" t="s">
        <v>592</v>
      </c>
    </row>
    <row r="54" spans="1:12" x14ac:dyDescent="0.2">
      <c r="A54" s="35" t="s">
        <v>6</v>
      </c>
      <c r="B54" s="198" t="s">
        <v>5</v>
      </c>
      <c r="C54" s="36" t="s">
        <v>0</v>
      </c>
      <c r="D54" s="14" t="s">
        <v>331</v>
      </c>
      <c r="E54" s="206">
        <v>13</v>
      </c>
      <c r="F54" s="69" t="s">
        <v>507</v>
      </c>
      <c r="G54" s="69" t="s">
        <v>251</v>
      </c>
      <c r="H54" s="209" t="s">
        <v>448</v>
      </c>
      <c r="I54" s="66" t="s">
        <v>508</v>
      </c>
      <c r="J54" s="167">
        <v>6</v>
      </c>
      <c r="K54" s="201">
        <v>15</v>
      </c>
      <c r="L54" s="103" t="s">
        <v>420</v>
      </c>
    </row>
    <row r="55" spans="1:12" x14ac:dyDescent="0.2">
      <c r="A55" s="35" t="s">
        <v>6</v>
      </c>
      <c r="B55" s="198" t="s">
        <v>5</v>
      </c>
      <c r="C55" s="36" t="s">
        <v>0</v>
      </c>
      <c r="D55" s="14" t="s">
        <v>331</v>
      </c>
      <c r="E55" s="206">
        <v>14</v>
      </c>
      <c r="F55" s="69" t="s">
        <v>56</v>
      </c>
      <c r="G55" s="69" t="s">
        <v>246</v>
      </c>
      <c r="H55" s="209" t="s">
        <v>44</v>
      </c>
      <c r="I55" s="66" t="s">
        <v>509</v>
      </c>
      <c r="J55" s="167">
        <v>7</v>
      </c>
      <c r="K55" s="201">
        <v>19</v>
      </c>
      <c r="L55" s="103" t="s">
        <v>593</v>
      </c>
    </row>
    <row r="56" spans="1:12" x14ac:dyDescent="0.2">
      <c r="A56" s="35" t="s">
        <v>6</v>
      </c>
      <c r="B56" s="198" t="s">
        <v>5</v>
      </c>
      <c r="C56" s="36" t="s">
        <v>0</v>
      </c>
      <c r="D56" s="14" t="s">
        <v>331</v>
      </c>
      <c r="E56" s="206">
        <v>15</v>
      </c>
      <c r="F56" s="69" t="s">
        <v>138</v>
      </c>
      <c r="G56" s="69" t="s">
        <v>46</v>
      </c>
      <c r="H56" s="209" t="s">
        <v>37</v>
      </c>
      <c r="I56" s="66" t="s">
        <v>510</v>
      </c>
      <c r="J56" s="167">
        <v>14</v>
      </c>
      <c r="K56" s="201">
        <v>59</v>
      </c>
      <c r="L56" s="103" t="s">
        <v>422</v>
      </c>
    </row>
    <row r="57" spans="1:12" ht="15" x14ac:dyDescent="0.2">
      <c r="A57" s="35" t="s">
        <v>6</v>
      </c>
      <c r="B57" s="198" t="s">
        <v>5</v>
      </c>
      <c r="C57" s="36" t="s">
        <v>0</v>
      </c>
      <c r="D57" s="14" t="s">
        <v>331</v>
      </c>
      <c r="E57" s="206">
        <v>16</v>
      </c>
      <c r="F57" s="211" t="s">
        <v>511</v>
      </c>
      <c r="G57" s="212" t="s">
        <v>512</v>
      </c>
      <c r="H57" s="209" t="s">
        <v>44</v>
      </c>
      <c r="I57" s="66" t="s">
        <v>513</v>
      </c>
      <c r="J57" s="167">
        <v>15</v>
      </c>
      <c r="K57" s="105">
        <v>50</v>
      </c>
      <c r="L57" s="103" t="s">
        <v>424</v>
      </c>
    </row>
    <row r="58" spans="1:12" x14ac:dyDescent="0.2">
      <c r="A58" s="35" t="s">
        <v>6</v>
      </c>
      <c r="B58" s="198" t="s">
        <v>5</v>
      </c>
      <c r="C58" s="36" t="s">
        <v>0</v>
      </c>
      <c r="D58" s="14" t="s">
        <v>331</v>
      </c>
      <c r="E58" s="206">
        <v>17</v>
      </c>
      <c r="F58" s="69" t="s">
        <v>261</v>
      </c>
      <c r="G58" s="69" t="s">
        <v>262</v>
      </c>
      <c r="H58" s="209" t="s">
        <v>35</v>
      </c>
      <c r="I58" s="66" t="s">
        <v>514</v>
      </c>
      <c r="J58" s="167">
        <v>9</v>
      </c>
      <c r="K58" s="203">
        <v>9</v>
      </c>
      <c r="L58" s="195" t="s">
        <v>594</v>
      </c>
    </row>
    <row r="59" spans="1:12" x14ac:dyDescent="0.2">
      <c r="A59" s="35" t="s">
        <v>6</v>
      </c>
      <c r="B59" s="198" t="s">
        <v>5</v>
      </c>
      <c r="C59" s="36" t="s">
        <v>0</v>
      </c>
      <c r="D59" s="14" t="s">
        <v>331</v>
      </c>
      <c r="E59" s="206">
        <v>18</v>
      </c>
      <c r="F59" s="69" t="s">
        <v>515</v>
      </c>
      <c r="G59" s="69" t="s">
        <v>516</v>
      </c>
      <c r="H59" s="209" t="s">
        <v>454</v>
      </c>
      <c r="I59" s="66" t="s">
        <v>517</v>
      </c>
      <c r="J59" s="167">
        <v>11</v>
      </c>
      <c r="K59" s="201">
        <v>12</v>
      </c>
      <c r="L59" s="195" t="s">
        <v>595</v>
      </c>
    </row>
    <row r="60" spans="1:12" x14ac:dyDescent="0.2">
      <c r="A60" s="35" t="s">
        <v>6</v>
      </c>
      <c r="B60" s="198" t="s">
        <v>5</v>
      </c>
      <c r="C60" s="36" t="s">
        <v>0</v>
      </c>
      <c r="D60" s="14" t="s">
        <v>331</v>
      </c>
      <c r="E60" s="206">
        <v>19</v>
      </c>
      <c r="F60" s="69" t="s">
        <v>156</v>
      </c>
      <c r="G60" s="69" t="s">
        <v>80</v>
      </c>
      <c r="H60" s="209" t="s">
        <v>44</v>
      </c>
      <c r="I60" s="66" t="s">
        <v>518</v>
      </c>
      <c r="J60" s="167">
        <v>36</v>
      </c>
      <c r="K60" s="105">
        <v>11</v>
      </c>
      <c r="L60" s="195" t="s">
        <v>596</v>
      </c>
    </row>
    <row r="61" spans="1:12" x14ac:dyDescent="0.2">
      <c r="A61" s="35" t="s">
        <v>6</v>
      </c>
      <c r="B61" s="198" t="s">
        <v>5</v>
      </c>
      <c r="C61" s="36" t="s">
        <v>0</v>
      </c>
      <c r="D61" s="14" t="s">
        <v>331</v>
      </c>
      <c r="E61" s="206">
        <v>20</v>
      </c>
      <c r="F61" s="69" t="s">
        <v>519</v>
      </c>
      <c r="G61" s="69" t="s">
        <v>520</v>
      </c>
      <c r="H61" s="209" t="s">
        <v>36</v>
      </c>
      <c r="I61" s="66" t="s">
        <v>521</v>
      </c>
      <c r="J61" s="167">
        <v>18</v>
      </c>
      <c r="K61" s="201">
        <v>17</v>
      </c>
      <c r="L61" s="199"/>
    </row>
    <row r="62" spans="1:12" x14ac:dyDescent="0.2">
      <c r="A62" s="35" t="s">
        <v>6</v>
      </c>
      <c r="B62" s="198" t="s">
        <v>5</v>
      </c>
      <c r="C62" s="36" t="s">
        <v>0</v>
      </c>
      <c r="D62" s="14" t="s">
        <v>331</v>
      </c>
      <c r="E62" s="206">
        <v>21</v>
      </c>
      <c r="F62" s="69" t="s">
        <v>522</v>
      </c>
      <c r="G62" s="69" t="s">
        <v>26</v>
      </c>
      <c r="H62" s="209" t="s">
        <v>36</v>
      </c>
      <c r="I62" s="66" t="s">
        <v>523</v>
      </c>
      <c r="J62" s="167">
        <v>17</v>
      </c>
      <c r="K62" s="105">
        <v>32</v>
      </c>
      <c r="L62" s="199"/>
    </row>
    <row r="63" spans="1:12" x14ac:dyDescent="0.2">
      <c r="A63" s="35" t="s">
        <v>6</v>
      </c>
      <c r="B63" s="198" t="s">
        <v>5</v>
      </c>
      <c r="C63" s="36" t="s">
        <v>0</v>
      </c>
      <c r="D63" s="14" t="s">
        <v>331</v>
      </c>
      <c r="E63" s="206">
        <v>22</v>
      </c>
      <c r="F63" s="69" t="s">
        <v>252</v>
      </c>
      <c r="G63" s="69" t="s">
        <v>20</v>
      </c>
      <c r="H63" s="209" t="s">
        <v>44</v>
      </c>
      <c r="I63" s="66" t="s">
        <v>524</v>
      </c>
      <c r="J63" s="167">
        <v>19</v>
      </c>
      <c r="K63" s="201">
        <v>23</v>
      </c>
      <c r="L63" s="199"/>
    </row>
    <row r="64" spans="1:12" x14ac:dyDescent="0.2">
      <c r="A64" s="35" t="s">
        <v>6</v>
      </c>
      <c r="B64" s="198" t="s">
        <v>5</v>
      </c>
      <c r="C64" s="36" t="s">
        <v>0</v>
      </c>
      <c r="D64" s="14" t="s">
        <v>331</v>
      </c>
      <c r="E64" s="206">
        <v>23</v>
      </c>
      <c r="F64" s="69" t="s">
        <v>306</v>
      </c>
      <c r="G64" s="69" t="s">
        <v>307</v>
      </c>
      <c r="H64" s="209" t="s">
        <v>62</v>
      </c>
      <c r="I64" s="66" t="s">
        <v>525</v>
      </c>
      <c r="J64" s="167">
        <v>20</v>
      </c>
      <c r="K64" s="201">
        <v>42</v>
      </c>
      <c r="L64" s="199"/>
    </row>
    <row r="65" spans="1:12" x14ac:dyDescent="0.2">
      <c r="A65" s="35" t="s">
        <v>6</v>
      </c>
      <c r="B65" s="198" t="s">
        <v>5</v>
      </c>
      <c r="C65" s="36" t="s">
        <v>0</v>
      </c>
      <c r="D65" s="14" t="s">
        <v>331</v>
      </c>
      <c r="E65" s="206">
        <v>24</v>
      </c>
      <c r="F65" s="69" t="s">
        <v>256</v>
      </c>
      <c r="G65" s="69" t="s">
        <v>257</v>
      </c>
      <c r="H65" s="209" t="s">
        <v>44</v>
      </c>
      <c r="I65" s="66" t="s">
        <v>526</v>
      </c>
      <c r="J65" s="167">
        <v>30</v>
      </c>
      <c r="K65" s="105">
        <v>20</v>
      </c>
      <c r="L65" s="199"/>
    </row>
    <row r="66" spans="1:12" x14ac:dyDescent="0.2">
      <c r="A66" s="35" t="s">
        <v>6</v>
      </c>
      <c r="B66" s="198" t="s">
        <v>5</v>
      </c>
      <c r="C66" s="36" t="s">
        <v>0</v>
      </c>
      <c r="D66" s="14" t="s">
        <v>331</v>
      </c>
      <c r="E66" s="206">
        <v>25</v>
      </c>
      <c r="F66" s="69" t="s">
        <v>527</v>
      </c>
      <c r="G66" s="69" t="s">
        <v>22</v>
      </c>
      <c r="H66" s="209" t="s">
        <v>36</v>
      </c>
      <c r="I66" s="66" t="s">
        <v>528</v>
      </c>
      <c r="J66" s="167">
        <v>21</v>
      </c>
      <c r="K66" s="105">
        <v>37</v>
      </c>
      <c r="L66" s="199"/>
    </row>
    <row r="67" spans="1:12" x14ac:dyDescent="0.2">
      <c r="A67" s="35" t="s">
        <v>6</v>
      </c>
      <c r="B67" s="198" t="s">
        <v>5</v>
      </c>
      <c r="C67" s="36" t="s">
        <v>0</v>
      </c>
      <c r="D67" s="14" t="s">
        <v>331</v>
      </c>
      <c r="E67" s="206">
        <v>26</v>
      </c>
      <c r="F67" s="69" t="s">
        <v>365</v>
      </c>
      <c r="G67" s="69" t="s">
        <v>364</v>
      </c>
      <c r="H67" s="209" t="s">
        <v>38</v>
      </c>
      <c r="I67" s="66" t="s">
        <v>529</v>
      </c>
      <c r="J67" s="167">
        <v>49</v>
      </c>
      <c r="K67" s="201">
        <v>21</v>
      </c>
      <c r="L67" s="199"/>
    </row>
    <row r="68" spans="1:12" x14ac:dyDescent="0.2">
      <c r="A68" s="35" t="s">
        <v>6</v>
      </c>
      <c r="B68" s="198" t="s">
        <v>5</v>
      </c>
      <c r="C68" s="36" t="s">
        <v>0</v>
      </c>
      <c r="D68" s="14" t="s">
        <v>331</v>
      </c>
      <c r="E68" s="206">
        <v>27</v>
      </c>
      <c r="F68" s="69" t="s">
        <v>344</v>
      </c>
      <c r="G68" s="69" t="s">
        <v>24</v>
      </c>
      <c r="H68" s="209" t="s">
        <v>66</v>
      </c>
      <c r="I68" s="66" t="s">
        <v>530</v>
      </c>
      <c r="J68" s="167">
        <v>22</v>
      </c>
      <c r="K68" s="105">
        <v>54</v>
      </c>
      <c r="L68" s="199"/>
    </row>
    <row r="69" spans="1:12" x14ac:dyDescent="0.2">
      <c r="A69" s="35" t="s">
        <v>6</v>
      </c>
      <c r="B69" s="198" t="s">
        <v>5</v>
      </c>
      <c r="C69" s="36" t="s">
        <v>0</v>
      </c>
      <c r="D69" s="14" t="s">
        <v>331</v>
      </c>
      <c r="E69" s="206">
        <v>28</v>
      </c>
      <c r="F69" s="69" t="s">
        <v>87</v>
      </c>
      <c r="G69" s="69" t="s">
        <v>88</v>
      </c>
      <c r="H69" s="209" t="s">
        <v>454</v>
      </c>
      <c r="I69" s="66" t="s">
        <v>531</v>
      </c>
      <c r="J69" s="167">
        <v>23</v>
      </c>
      <c r="K69" s="201">
        <v>39</v>
      </c>
      <c r="L69" s="199"/>
    </row>
    <row r="70" spans="1:12" x14ac:dyDescent="0.2">
      <c r="A70" s="35" t="s">
        <v>6</v>
      </c>
      <c r="B70" s="198" t="s">
        <v>5</v>
      </c>
      <c r="C70" s="36" t="s">
        <v>0</v>
      </c>
      <c r="D70" s="14" t="s">
        <v>331</v>
      </c>
      <c r="E70" s="206">
        <v>29</v>
      </c>
      <c r="F70" s="69" t="s">
        <v>532</v>
      </c>
      <c r="G70" s="69" t="s">
        <v>533</v>
      </c>
      <c r="H70" s="209" t="s">
        <v>44</v>
      </c>
      <c r="I70" s="66" t="s">
        <v>534</v>
      </c>
      <c r="J70" s="167">
        <v>38</v>
      </c>
      <c r="K70" s="201">
        <v>24</v>
      </c>
      <c r="L70" s="199"/>
    </row>
    <row r="71" spans="1:12" x14ac:dyDescent="0.2">
      <c r="A71" s="35" t="s">
        <v>6</v>
      </c>
      <c r="B71" s="198" t="s">
        <v>5</v>
      </c>
      <c r="C71" s="36" t="s">
        <v>0</v>
      </c>
      <c r="D71" s="14" t="s">
        <v>331</v>
      </c>
      <c r="E71" s="206">
        <v>30</v>
      </c>
      <c r="F71" s="69" t="s">
        <v>73</v>
      </c>
      <c r="G71" s="69" t="s">
        <v>74</v>
      </c>
      <c r="H71" s="209" t="s">
        <v>62</v>
      </c>
      <c r="I71" s="66" t="s">
        <v>535</v>
      </c>
      <c r="J71" s="167">
        <v>24</v>
      </c>
      <c r="K71" s="105">
        <v>41</v>
      </c>
      <c r="L71" s="199"/>
    </row>
    <row r="72" spans="1:12" x14ac:dyDescent="0.2">
      <c r="A72" s="35" t="s">
        <v>6</v>
      </c>
      <c r="B72" s="198" t="s">
        <v>5</v>
      </c>
      <c r="C72" s="36" t="s">
        <v>0</v>
      </c>
      <c r="D72" s="14" t="s">
        <v>331</v>
      </c>
      <c r="E72" s="206">
        <v>31</v>
      </c>
      <c r="F72" s="69" t="s">
        <v>380</v>
      </c>
      <c r="G72" s="69" t="s">
        <v>536</v>
      </c>
      <c r="H72" s="209" t="s">
        <v>85</v>
      </c>
      <c r="I72" s="66" t="s">
        <v>537</v>
      </c>
      <c r="J72" s="167">
        <v>37</v>
      </c>
      <c r="K72" s="105">
        <v>25</v>
      </c>
      <c r="L72" s="199"/>
    </row>
    <row r="73" spans="1:12" x14ac:dyDescent="0.2">
      <c r="A73" s="35" t="s">
        <v>6</v>
      </c>
      <c r="B73" s="198" t="s">
        <v>5</v>
      </c>
      <c r="C73" s="36" t="s">
        <v>0</v>
      </c>
      <c r="D73" s="14" t="s">
        <v>331</v>
      </c>
      <c r="E73" s="206">
        <v>32</v>
      </c>
      <c r="F73" s="69" t="s">
        <v>121</v>
      </c>
      <c r="G73" s="69" t="s">
        <v>46</v>
      </c>
      <c r="H73" s="209" t="s">
        <v>38</v>
      </c>
      <c r="I73" s="66" t="s">
        <v>538</v>
      </c>
      <c r="J73" s="167">
        <v>25</v>
      </c>
      <c r="K73" s="201">
        <v>27</v>
      </c>
      <c r="L73" s="199"/>
    </row>
    <row r="74" spans="1:12" x14ac:dyDescent="0.2">
      <c r="A74" s="35" t="s">
        <v>6</v>
      </c>
      <c r="B74" s="198" t="s">
        <v>5</v>
      </c>
      <c r="C74" s="36" t="s">
        <v>0</v>
      </c>
      <c r="D74" s="14" t="s">
        <v>331</v>
      </c>
      <c r="E74" s="206">
        <v>33</v>
      </c>
      <c r="F74" s="69" t="s">
        <v>297</v>
      </c>
      <c r="G74" s="69" t="s">
        <v>298</v>
      </c>
      <c r="H74" s="209" t="s">
        <v>62</v>
      </c>
      <c r="I74" s="66" t="s">
        <v>539</v>
      </c>
      <c r="J74" s="167">
        <v>45</v>
      </c>
      <c r="K74" s="105">
        <v>26</v>
      </c>
      <c r="L74" s="199"/>
    </row>
    <row r="75" spans="1:12" x14ac:dyDescent="0.2">
      <c r="A75" s="35" t="s">
        <v>6</v>
      </c>
      <c r="B75" s="198" t="s">
        <v>5</v>
      </c>
      <c r="C75" s="36" t="s">
        <v>0</v>
      </c>
      <c r="D75" s="14" t="s">
        <v>331</v>
      </c>
      <c r="E75" s="206">
        <v>34</v>
      </c>
      <c r="F75" s="69" t="s">
        <v>540</v>
      </c>
      <c r="G75" s="69" t="s">
        <v>309</v>
      </c>
      <c r="H75" s="209" t="s">
        <v>448</v>
      </c>
      <c r="I75" s="66" t="s">
        <v>541</v>
      </c>
      <c r="J75" s="167">
        <v>27</v>
      </c>
      <c r="K75" s="201">
        <v>28</v>
      </c>
      <c r="L75" s="199"/>
    </row>
    <row r="76" spans="1:12" x14ac:dyDescent="0.2">
      <c r="A76" s="35" t="s">
        <v>6</v>
      </c>
      <c r="B76" s="198" t="s">
        <v>5</v>
      </c>
      <c r="C76" s="36" t="s">
        <v>0</v>
      </c>
      <c r="D76" s="14" t="s">
        <v>331</v>
      </c>
      <c r="E76" s="206">
        <v>35</v>
      </c>
      <c r="F76" s="69" t="s">
        <v>275</v>
      </c>
      <c r="G76" s="69" t="s">
        <v>276</v>
      </c>
      <c r="H76" s="209" t="s">
        <v>192</v>
      </c>
      <c r="I76" s="66" t="s">
        <v>542</v>
      </c>
      <c r="J76" s="167">
        <v>28</v>
      </c>
      <c r="K76" s="201">
        <v>48</v>
      </c>
      <c r="L76" s="199"/>
    </row>
    <row r="77" spans="1:12" x14ac:dyDescent="0.2">
      <c r="A77" s="35" t="s">
        <v>6</v>
      </c>
      <c r="B77" s="198" t="s">
        <v>5</v>
      </c>
      <c r="C77" s="36" t="s">
        <v>0</v>
      </c>
      <c r="D77" s="14" t="s">
        <v>331</v>
      </c>
      <c r="E77" s="206">
        <v>36</v>
      </c>
      <c r="F77" s="69" t="s">
        <v>543</v>
      </c>
      <c r="G77" s="69" t="s">
        <v>302</v>
      </c>
      <c r="H77" s="209" t="s">
        <v>62</v>
      </c>
      <c r="I77" s="66" t="s">
        <v>544</v>
      </c>
      <c r="J77" s="167">
        <v>44</v>
      </c>
      <c r="K77" s="105">
        <v>29</v>
      </c>
      <c r="L77" s="199"/>
    </row>
    <row r="78" spans="1:12" x14ac:dyDescent="0.2">
      <c r="A78" s="35" t="s">
        <v>6</v>
      </c>
      <c r="B78" s="198" t="s">
        <v>5</v>
      </c>
      <c r="C78" s="36" t="s">
        <v>0</v>
      </c>
      <c r="D78" s="14" t="s">
        <v>331</v>
      </c>
      <c r="E78" s="206">
        <v>37</v>
      </c>
      <c r="F78" s="69" t="s">
        <v>545</v>
      </c>
      <c r="G78" s="69" t="s">
        <v>289</v>
      </c>
      <c r="H78" s="209" t="s">
        <v>76</v>
      </c>
      <c r="I78" s="66" t="s">
        <v>546</v>
      </c>
      <c r="J78" s="167">
        <v>39</v>
      </c>
      <c r="K78" s="105">
        <v>30</v>
      </c>
      <c r="L78" s="199"/>
    </row>
    <row r="79" spans="1:12" x14ac:dyDescent="0.2">
      <c r="A79" s="35" t="s">
        <v>6</v>
      </c>
      <c r="B79" s="198" t="s">
        <v>5</v>
      </c>
      <c r="C79" s="36" t="s">
        <v>0</v>
      </c>
      <c r="D79" s="14" t="s">
        <v>331</v>
      </c>
      <c r="E79" s="206">
        <v>38</v>
      </c>
      <c r="F79" s="69" t="s">
        <v>249</v>
      </c>
      <c r="G79" s="69" t="s">
        <v>250</v>
      </c>
      <c r="H79" s="209" t="s">
        <v>44</v>
      </c>
      <c r="I79" s="66" t="s">
        <v>547</v>
      </c>
      <c r="J79" s="167">
        <v>32</v>
      </c>
      <c r="K79" s="105">
        <v>31</v>
      </c>
      <c r="L79" s="199"/>
    </row>
    <row r="80" spans="1:12" x14ac:dyDescent="0.2">
      <c r="A80" s="35" t="s">
        <v>6</v>
      </c>
      <c r="B80" s="198" t="s">
        <v>5</v>
      </c>
      <c r="C80" s="36" t="s">
        <v>0</v>
      </c>
      <c r="D80" s="14" t="s">
        <v>331</v>
      </c>
      <c r="E80" s="206">
        <v>39</v>
      </c>
      <c r="F80" s="69" t="s">
        <v>548</v>
      </c>
      <c r="G80" s="69" t="s">
        <v>75</v>
      </c>
      <c r="H80" s="209" t="s">
        <v>454</v>
      </c>
      <c r="I80" s="66" t="s">
        <v>549</v>
      </c>
      <c r="J80" s="167">
        <v>31</v>
      </c>
      <c r="K80" s="201">
        <v>57</v>
      </c>
      <c r="L80" s="199"/>
    </row>
    <row r="81" spans="1:12" x14ac:dyDescent="0.2">
      <c r="A81" s="35" t="s">
        <v>6</v>
      </c>
      <c r="B81" s="198" t="s">
        <v>5</v>
      </c>
      <c r="C81" s="36" t="s">
        <v>0</v>
      </c>
      <c r="D81" s="14" t="s">
        <v>331</v>
      </c>
      <c r="E81" s="206">
        <v>40</v>
      </c>
      <c r="F81" s="69" t="s">
        <v>550</v>
      </c>
      <c r="G81" s="69" t="s">
        <v>551</v>
      </c>
      <c r="H81" s="209" t="s">
        <v>76</v>
      </c>
      <c r="I81" s="66" t="s">
        <v>552</v>
      </c>
      <c r="J81" s="167">
        <v>34</v>
      </c>
      <c r="K81" s="105">
        <v>45</v>
      </c>
      <c r="L81" s="199"/>
    </row>
    <row r="82" spans="1:12" x14ac:dyDescent="0.2">
      <c r="A82" s="35" t="s">
        <v>6</v>
      </c>
      <c r="B82" s="198" t="s">
        <v>5</v>
      </c>
      <c r="C82" s="36" t="s">
        <v>0</v>
      </c>
      <c r="D82" s="14" t="s">
        <v>331</v>
      </c>
      <c r="E82" s="206">
        <v>41</v>
      </c>
      <c r="F82" s="69" t="s">
        <v>553</v>
      </c>
      <c r="G82" s="69" t="s">
        <v>310</v>
      </c>
      <c r="H82" s="209" t="s">
        <v>38</v>
      </c>
      <c r="I82" s="66" t="s">
        <v>554</v>
      </c>
      <c r="J82" s="167">
        <v>35</v>
      </c>
      <c r="K82" s="201">
        <v>35</v>
      </c>
      <c r="L82" s="199"/>
    </row>
    <row r="83" spans="1:12" x14ac:dyDescent="0.2">
      <c r="A83" s="35" t="s">
        <v>6</v>
      </c>
      <c r="B83" s="198" t="s">
        <v>5</v>
      </c>
      <c r="C83" s="36" t="s">
        <v>0</v>
      </c>
      <c r="D83" s="14" t="s">
        <v>331</v>
      </c>
      <c r="E83" s="206">
        <v>42</v>
      </c>
      <c r="F83" s="69" t="s">
        <v>155</v>
      </c>
      <c r="G83" s="69" t="s">
        <v>120</v>
      </c>
      <c r="H83" s="209" t="s">
        <v>454</v>
      </c>
      <c r="I83" s="66" t="s">
        <v>555</v>
      </c>
      <c r="J83" s="167">
        <v>43</v>
      </c>
      <c r="K83" s="201">
        <v>38</v>
      </c>
      <c r="L83" s="199"/>
    </row>
    <row r="84" spans="1:12" x14ac:dyDescent="0.2">
      <c r="A84" s="35" t="s">
        <v>6</v>
      </c>
      <c r="B84" s="198" t="s">
        <v>5</v>
      </c>
      <c r="C84" s="36" t="s">
        <v>0</v>
      </c>
      <c r="D84" s="14" t="s">
        <v>331</v>
      </c>
      <c r="E84" s="206">
        <v>43</v>
      </c>
      <c r="F84" s="69" t="s">
        <v>308</v>
      </c>
      <c r="G84" s="69" t="s">
        <v>226</v>
      </c>
      <c r="H84" s="209" t="s">
        <v>62</v>
      </c>
      <c r="I84" s="66" t="s">
        <v>556</v>
      </c>
      <c r="J84" s="167">
        <v>42</v>
      </c>
      <c r="K84" s="201">
        <v>40</v>
      </c>
      <c r="L84" s="199"/>
    </row>
    <row r="85" spans="1:12" x14ac:dyDescent="0.2">
      <c r="A85" s="35" t="s">
        <v>6</v>
      </c>
      <c r="B85" s="198" t="s">
        <v>5</v>
      </c>
      <c r="C85" s="36" t="s">
        <v>0</v>
      </c>
      <c r="D85" s="14" t="s">
        <v>331</v>
      </c>
      <c r="E85" s="206">
        <v>44</v>
      </c>
      <c r="F85" s="69" t="s">
        <v>159</v>
      </c>
      <c r="G85" s="69" t="s">
        <v>160</v>
      </c>
      <c r="H85" s="209" t="s">
        <v>454</v>
      </c>
      <c r="I85" s="66" t="s">
        <v>557</v>
      </c>
      <c r="J85" s="167">
        <v>40</v>
      </c>
      <c r="K85" s="201">
        <v>55</v>
      </c>
      <c r="L85" s="199"/>
    </row>
    <row r="86" spans="1:12" x14ac:dyDescent="0.2">
      <c r="A86" s="35" t="s">
        <v>6</v>
      </c>
      <c r="B86" s="198" t="s">
        <v>5</v>
      </c>
      <c r="C86" s="36" t="s">
        <v>0</v>
      </c>
      <c r="D86" s="14" t="s">
        <v>331</v>
      </c>
      <c r="E86" s="206">
        <v>45</v>
      </c>
      <c r="F86" s="69" t="s">
        <v>148</v>
      </c>
      <c r="G86" s="69" t="s">
        <v>104</v>
      </c>
      <c r="H86" s="209" t="s">
        <v>37</v>
      </c>
      <c r="I86" s="66" t="s">
        <v>558</v>
      </c>
      <c r="J86" s="167">
        <v>41</v>
      </c>
      <c r="K86" s="105">
        <v>44</v>
      </c>
      <c r="L86" s="199"/>
    </row>
    <row r="87" spans="1:12" x14ac:dyDescent="0.2">
      <c r="A87" s="35" t="s">
        <v>6</v>
      </c>
      <c r="B87" s="198" t="s">
        <v>5</v>
      </c>
      <c r="C87" s="36" t="s">
        <v>0</v>
      </c>
      <c r="D87" s="14" t="s">
        <v>331</v>
      </c>
      <c r="E87" s="206">
        <v>46</v>
      </c>
      <c r="F87" s="69" t="s">
        <v>227</v>
      </c>
      <c r="G87" s="69" t="s">
        <v>228</v>
      </c>
      <c r="H87" s="209" t="s">
        <v>37</v>
      </c>
      <c r="I87" s="66" t="s">
        <v>559</v>
      </c>
      <c r="J87" s="167">
        <v>48</v>
      </c>
      <c r="K87" s="201">
        <v>56</v>
      </c>
      <c r="L87" s="199"/>
    </row>
    <row r="88" spans="1:12" x14ac:dyDescent="0.2">
      <c r="A88" s="35" t="s">
        <v>6</v>
      </c>
      <c r="B88" s="198" t="s">
        <v>5</v>
      </c>
      <c r="C88" s="36" t="s">
        <v>0</v>
      </c>
      <c r="D88" s="14" t="s">
        <v>331</v>
      </c>
      <c r="E88" s="206">
        <v>47</v>
      </c>
      <c r="F88" s="69" t="s">
        <v>560</v>
      </c>
      <c r="G88" s="69" t="s">
        <v>309</v>
      </c>
      <c r="H88" s="209" t="s">
        <v>454</v>
      </c>
      <c r="I88" s="66" t="s">
        <v>561</v>
      </c>
      <c r="J88" s="167">
        <v>50</v>
      </c>
      <c r="K88" s="201">
        <v>52</v>
      </c>
      <c r="L88" s="199"/>
    </row>
    <row r="89" spans="1:12" x14ac:dyDescent="0.2">
      <c r="A89" s="35" t="s">
        <v>6</v>
      </c>
      <c r="B89" s="198" t="s">
        <v>5</v>
      </c>
      <c r="C89" s="36" t="s">
        <v>0</v>
      </c>
      <c r="D89" s="14" t="s">
        <v>331</v>
      </c>
      <c r="E89" s="206">
        <v>48</v>
      </c>
      <c r="F89" s="69" t="s">
        <v>562</v>
      </c>
      <c r="G89" s="69" t="s">
        <v>563</v>
      </c>
      <c r="H89" s="209" t="s">
        <v>44</v>
      </c>
      <c r="I89" s="66" t="s">
        <v>564</v>
      </c>
      <c r="J89" s="167">
        <v>51</v>
      </c>
      <c r="K89" s="105">
        <v>53</v>
      </c>
      <c r="L89" s="199"/>
    </row>
    <row r="90" spans="1:12" x14ac:dyDescent="0.2">
      <c r="A90" s="35" t="s">
        <v>6</v>
      </c>
      <c r="B90" s="198" t="s">
        <v>5</v>
      </c>
      <c r="C90" s="36" t="s">
        <v>0</v>
      </c>
      <c r="D90" s="14" t="s">
        <v>331</v>
      </c>
      <c r="E90" s="206">
        <v>49</v>
      </c>
      <c r="F90" s="69" t="s">
        <v>565</v>
      </c>
      <c r="G90" s="69" t="s">
        <v>310</v>
      </c>
      <c r="H90" s="209" t="s">
        <v>66</v>
      </c>
      <c r="I90" s="66" t="s">
        <v>566</v>
      </c>
      <c r="J90" s="202"/>
      <c r="K90" s="105">
        <v>6</v>
      </c>
      <c r="L90" s="199"/>
    </row>
    <row r="91" spans="1:12" x14ac:dyDescent="0.2">
      <c r="A91" s="35" t="s">
        <v>6</v>
      </c>
      <c r="B91" s="198" t="s">
        <v>5</v>
      </c>
      <c r="C91" s="36" t="s">
        <v>0</v>
      </c>
      <c r="D91" s="14" t="s">
        <v>331</v>
      </c>
      <c r="E91" s="206">
        <v>50</v>
      </c>
      <c r="F91" s="69" t="s">
        <v>567</v>
      </c>
      <c r="G91" s="69" t="s">
        <v>30</v>
      </c>
      <c r="H91" s="209" t="s">
        <v>36</v>
      </c>
      <c r="I91" s="66" t="s">
        <v>568</v>
      </c>
      <c r="J91" s="202"/>
      <c r="K91" s="105">
        <v>10</v>
      </c>
      <c r="L91" s="199"/>
    </row>
    <row r="92" spans="1:12" x14ac:dyDescent="0.2">
      <c r="A92" s="35" t="s">
        <v>6</v>
      </c>
      <c r="B92" s="198" t="s">
        <v>5</v>
      </c>
      <c r="C92" s="36" t="s">
        <v>0</v>
      </c>
      <c r="D92" s="14" t="s">
        <v>331</v>
      </c>
      <c r="E92" s="206">
        <v>51</v>
      </c>
      <c r="F92" s="69" t="s">
        <v>569</v>
      </c>
      <c r="G92" s="69" t="s">
        <v>274</v>
      </c>
      <c r="H92" s="209" t="s">
        <v>76</v>
      </c>
      <c r="I92" s="66" t="s">
        <v>570</v>
      </c>
      <c r="J92" s="202"/>
      <c r="K92" s="201">
        <v>18</v>
      </c>
      <c r="L92" s="199"/>
    </row>
    <row r="93" spans="1:12" x14ac:dyDescent="0.2">
      <c r="A93" s="35" t="s">
        <v>6</v>
      </c>
      <c r="B93" s="198" t="s">
        <v>5</v>
      </c>
      <c r="C93" s="36" t="s">
        <v>0</v>
      </c>
      <c r="D93" s="14" t="s">
        <v>331</v>
      </c>
      <c r="E93" s="206">
        <v>52</v>
      </c>
      <c r="F93" s="69" t="s">
        <v>571</v>
      </c>
      <c r="G93" s="69" t="s">
        <v>46</v>
      </c>
      <c r="H93" s="209" t="s">
        <v>62</v>
      </c>
      <c r="I93" s="66" t="s">
        <v>572</v>
      </c>
      <c r="J93" s="167">
        <v>29</v>
      </c>
      <c r="K93" s="202"/>
      <c r="L93" s="199"/>
    </row>
    <row r="94" spans="1:12" x14ac:dyDescent="0.2">
      <c r="A94" s="35" t="s">
        <v>6</v>
      </c>
      <c r="B94" s="198" t="s">
        <v>5</v>
      </c>
      <c r="C94" s="36" t="s">
        <v>0</v>
      </c>
      <c r="D94" s="14" t="s">
        <v>331</v>
      </c>
      <c r="E94" s="206">
        <v>53</v>
      </c>
      <c r="F94" s="69" t="s">
        <v>573</v>
      </c>
      <c r="G94" s="69" t="s">
        <v>574</v>
      </c>
      <c r="H94" s="209" t="s">
        <v>39</v>
      </c>
      <c r="I94" s="66" t="s">
        <v>575</v>
      </c>
      <c r="J94" s="202"/>
      <c r="K94" s="201">
        <v>33</v>
      </c>
      <c r="L94" s="199"/>
    </row>
    <row r="95" spans="1:12" x14ac:dyDescent="0.2">
      <c r="A95" s="35" t="s">
        <v>6</v>
      </c>
      <c r="B95" s="198" t="s">
        <v>5</v>
      </c>
      <c r="C95" s="36" t="s">
        <v>0</v>
      </c>
      <c r="D95" s="14" t="s">
        <v>331</v>
      </c>
      <c r="E95" s="206">
        <v>54</v>
      </c>
      <c r="F95" s="69" t="s">
        <v>576</v>
      </c>
      <c r="G95" s="69" t="s">
        <v>295</v>
      </c>
      <c r="H95" s="209" t="s">
        <v>36</v>
      </c>
      <c r="I95" s="66" t="s">
        <v>577</v>
      </c>
      <c r="J95" s="202"/>
      <c r="K95" s="105">
        <v>34</v>
      </c>
      <c r="L95" s="199"/>
    </row>
    <row r="96" spans="1:12" x14ac:dyDescent="0.2">
      <c r="A96" s="24" t="s">
        <v>6</v>
      </c>
      <c r="B96" s="24" t="s">
        <v>5</v>
      </c>
      <c r="C96" s="36" t="s">
        <v>0</v>
      </c>
      <c r="D96" s="14" t="s">
        <v>331</v>
      </c>
      <c r="E96" s="206">
        <v>55</v>
      </c>
      <c r="F96" s="69" t="s">
        <v>154</v>
      </c>
      <c r="G96" s="69" t="s">
        <v>123</v>
      </c>
      <c r="H96" s="209" t="s">
        <v>37</v>
      </c>
      <c r="I96" s="66" t="s">
        <v>578</v>
      </c>
      <c r="J96" s="202"/>
      <c r="K96" s="105">
        <v>36</v>
      </c>
      <c r="L96" s="199"/>
    </row>
    <row r="97" spans="1:12" x14ac:dyDescent="0.2">
      <c r="A97" s="35" t="s">
        <v>6</v>
      </c>
      <c r="B97" s="198" t="s">
        <v>5</v>
      </c>
      <c r="C97" s="36" t="s">
        <v>0</v>
      </c>
      <c r="D97" s="14" t="s">
        <v>331</v>
      </c>
      <c r="E97" s="206">
        <v>56</v>
      </c>
      <c r="F97" s="69" t="s">
        <v>157</v>
      </c>
      <c r="G97" s="69" t="s">
        <v>53</v>
      </c>
      <c r="H97" s="209" t="s">
        <v>454</v>
      </c>
      <c r="I97" s="66" t="s">
        <v>579</v>
      </c>
      <c r="J97" s="202"/>
      <c r="K97" s="201">
        <v>43</v>
      </c>
      <c r="L97" s="199"/>
    </row>
    <row r="98" spans="1:12" x14ac:dyDescent="0.2">
      <c r="A98" s="35" t="s">
        <v>6</v>
      </c>
      <c r="B98" s="198" t="s">
        <v>5</v>
      </c>
      <c r="C98" s="36" t="s">
        <v>0</v>
      </c>
      <c r="D98" s="14" t="s">
        <v>331</v>
      </c>
      <c r="E98" s="206">
        <v>57</v>
      </c>
      <c r="F98" s="69" t="s">
        <v>150</v>
      </c>
      <c r="G98" s="69" t="s">
        <v>151</v>
      </c>
      <c r="H98" s="209" t="s">
        <v>62</v>
      </c>
      <c r="I98" s="66" t="s">
        <v>580</v>
      </c>
      <c r="J98" s="167">
        <v>46</v>
      </c>
      <c r="K98" s="202"/>
      <c r="L98" s="199"/>
    </row>
    <row r="99" spans="1:12" x14ac:dyDescent="0.2">
      <c r="A99" s="35" t="s">
        <v>6</v>
      </c>
      <c r="B99" s="198" t="s">
        <v>5</v>
      </c>
      <c r="C99" s="36" t="s">
        <v>0</v>
      </c>
      <c r="D99" s="14" t="s">
        <v>331</v>
      </c>
      <c r="E99" s="206">
        <v>58</v>
      </c>
      <c r="F99" s="69" t="s">
        <v>581</v>
      </c>
      <c r="G99" s="69" t="s">
        <v>50</v>
      </c>
      <c r="H99" s="209" t="s">
        <v>35</v>
      </c>
      <c r="I99" s="66" t="s">
        <v>582</v>
      </c>
      <c r="J99" s="202"/>
      <c r="K99" s="204">
        <v>46</v>
      </c>
      <c r="L99" s="199"/>
    </row>
    <row r="100" spans="1:12" x14ac:dyDescent="0.2">
      <c r="A100" s="35" t="s">
        <v>6</v>
      </c>
      <c r="B100" s="198" t="s">
        <v>5</v>
      </c>
      <c r="C100" s="36" t="s">
        <v>0</v>
      </c>
      <c r="D100" s="14" t="s">
        <v>331</v>
      </c>
      <c r="E100" s="206">
        <v>59</v>
      </c>
      <c r="F100" s="69" t="s">
        <v>476</v>
      </c>
      <c r="G100" s="69" t="s">
        <v>251</v>
      </c>
      <c r="H100" s="209" t="s">
        <v>214</v>
      </c>
      <c r="I100" s="66" t="s">
        <v>583</v>
      </c>
      <c r="J100" s="167">
        <v>47</v>
      </c>
      <c r="K100" s="202"/>
      <c r="L100" s="199"/>
    </row>
    <row r="101" spans="1:12" x14ac:dyDescent="0.2">
      <c r="A101" s="35" t="s">
        <v>6</v>
      </c>
      <c r="B101" s="198" t="s">
        <v>5</v>
      </c>
      <c r="C101" s="36" t="s">
        <v>0</v>
      </c>
      <c r="D101" s="14" t="s">
        <v>331</v>
      </c>
      <c r="E101" s="206">
        <v>60</v>
      </c>
      <c r="F101" s="69" t="s">
        <v>584</v>
      </c>
      <c r="G101" s="69" t="s">
        <v>309</v>
      </c>
      <c r="H101" s="209" t="s">
        <v>66</v>
      </c>
      <c r="I101" s="66" t="s">
        <v>585</v>
      </c>
      <c r="J101" s="202"/>
      <c r="K101" s="201">
        <v>47</v>
      </c>
      <c r="L101" s="199"/>
    </row>
    <row r="102" spans="1:12" x14ac:dyDescent="0.2">
      <c r="A102" s="35" t="s">
        <v>6</v>
      </c>
      <c r="B102" s="198" t="s">
        <v>5</v>
      </c>
      <c r="C102" s="36" t="s">
        <v>0</v>
      </c>
      <c r="D102" s="14" t="s">
        <v>331</v>
      </c>
      <c r="E102" s="206">
        <v>61</v>
      </c>
      <c r="F102" s="69" t="s">
        <v>586</v>
      </c>
      <c r="G102" s="69" t="s">
        <v>295</v>
      </c>
      <c r="H102" s="209" t="s">
        <v>66</v>
      </c>
      <c r="I102" s="66" t="s">
        <v>587</v>
      </c>
      <c r="J102" s="202"/>
      <c r="K102" s="201">
        <v>49</v>
      </c>
      <c r="L102" s="199"/>
    </row>
    <row r="103" spans="1:12" x14ac:dyDescent="0.2">
      <c r="A103" s="35" t="s">
        <v>6</v>
      </c>
      <c r="B103" s="198" t="s">
        <v>5</v>
      </c>
      <c r="C103" s="36" t="s">
        <v>0</v>
      </c>
      <c r="D103" s="14" t="s">
        <v>331</v>
      </c>
      <c r="E103" s="206">
        <v>62</v>
      </c>
      <c r="F103" s="69" t="s">
        <v>73</v>
      </c>
      <c r="G103" s="69" t="s">
        <v>79</v>
      </c>
      <c r="H103" s="209" t="s">
        <v>66</v>
      </c>
      <c r="I103" s="66" t="s">
        <v>588</v>
      </c>
      <c r="J103" s="202"/>
      <c r="K103" s="105">
        <v>51</v>
      </c>
      <c r="L103" s="199"/>
    </row>
    <row r="104" spans="1:12" x14ac:dyDescent="0.2">
      <c r="A104" s="35" t="s">
        <v>6</v>
      </c>
      <c r="B104" s="198" t="s">
        <v>5</v>
      </c>
      <c r="C104" s="36" t="s">
        <v>0</v>
      </c>
      <c r="D104" s="14" t="s">
        <v>331</v>
      </c>
      <c r="E104" s="206">
        <v>63</v>
      </c>
      <c r="F104" s="69" t="s">
        <v>628</v>
      </c>
      <c r="G104" s="69" t="s">
        <v>629</v>
      </c>
      <c r="H104" s="209" t="s">
        <v>36</v>
      </c>
      <c r="I104" s="66" t="s">
        <v>630</v>
      </c>
      <c r="J104" s="202"/>
      <c r="K104" s="105">
        <v>58</v>
      </c>
      <c r="L104" s="199"/>
    </row>
    <row r="105" spans="1:12" x14ac:dyDescent="0.2">
      <c r="A105" s="35" t="s">
        <v>6</v>
      </c>
      <c r="B105" s="198" t="s">
        <v>5</v>
      </c>
      <c r="C105" s="37" t="s">
        <v>1</v>
      </c>
      <c r="D105" s="14" t="s">
        <v>331</v>
      </c>
      <c r="E105" s="106">
        <v>1</v>
      </c>
      <c r="F105" s="213" t="s">
        <v>597</v>
      </c>
      <c r="G105" s="213" t="s">
        <v>381</v>
      </c>
      <c r="H105" s="209" t="s">
        <v>44</v>
      </c>
      <c r="I105" s="66" t="s">
        <v>598</v>
      </c>
      <c r="J105" s="167">
        <v>1</v>
      </c>
      <c r="K105" s="167">
        <v>1</v>
      </c>
      <c r="L105" s="109" t="s">
        <v>415</v>
      </c>
    </row>
    <row r="106" spans="1:12" x14ac:dyDescent="0.2">
      <c r="A106" s="35" t="s">
        <v>6</v>
      </c>
      <c r="B106" s="198" t="s">
        <v>5</v>
      </c>
      <c r="C106" s="37" t="s">
        <v>1</v>
      </c>
      <c r="D106" s="14" t="s">
        <v>331</v>
      </c>
      <c r="E106" s="107">
        <v>2</v>
      </c>
      <c r="F106" s="213" t="s">
        <v>170</v>
      </c>
      <c r="G106" s="213" t="s">
        <v>169</v>
      </c>
      <c r="H106" s="209" t="s">
        <v>62</v>
      </c>
      <c r="I106" s="66" t="s">
        <v>599</v>
      </c>
      <c r="J106" s="167">
        <v>6</v>
      </c>
      <c r="K106" s="167">
        <v>9</v>
      </c>
      <c r="L106" s="109" t="s">
        <v>420</v>
      </c>
    </row>
    <row r="107" spans="1:12" x14ac:dyDescent="0.2">
      <c r="A107" s="35" t="s">
        <v>6</v>
      </c>
      <c r="B107" s="198" t="s">
        <v>5</v>
      </c>
      <c r="C107" s="37" t="s">
        <v>1</v>
      </c>
      <c r="D107" s="14" t="s">
        <v>331</v>
      </c>
      <c r="E107" s="107">
        <v>3</v>
      </c>
      <c r="F107" s="213" t="s">
        <v>600</v>
      </c>
      <c r="G107" s="213" t="s">
        <v>176</v>
      </c>
      <c r="H107" s="209" t="s">
        <v>44</v>
      </c>
      <c r="I107" s="66" t="s">
        <v>601</v>
      </c>
      <c r="J107" s="167">
        <v>20</v>
      </c>
      <c r="K107" s="204">
        <v>5</v>
      </c>
      <c r="L107" s="200" t="s">
        <v>419</v>
      </c>
    </row>
    <row r="108" spans="1:12" x14ac:dyDescent="0.2">
      <c r="A108" s="35" t="s">
        <v>6</v>
      </c>
      <c r="B108" s="198" t="s">
        <v>5</v>
      </c>
      <c r="C108" s="37" t="s">
        <v>1</v>
      </c>
      <c r="D108" s="14" t="s">
        <v>331</v>
      </c>
      <c r="E108" s="107">
        <v>4</v>
      </c>
      <c r="F108" s="213" t="s">
        <v>216</v>
      </c>
      <c r="G108" s="213" t="s">
        <v>215</v>
      </c>
      <c r="H108" s="209" t="s">
        <v>214</v>
      </c>
      <c r="I108" s="66" t="s">
        <v>602</v>
      </c>
      <c r="J108" s="167">
        <v>5</v>
      </c>
      <c r="K108" s="167">
        <v>7</v>
      </c>
      <c r="L108" s="109" t="s">
        <v>418</v>
      </c>
    </row>
    <row r="109" spans="1:12" x14ac:dyDescent="0.2">
      <c r="A109" s="35" t="s">
        <v>6</v>
      </c>
      <c r="B109" s="198" t="s">
        <v>5</v>
      </c>
      <c r="C109" s="37" t="s">
        <v>1</v>
      </c>
      <c r="D109" s="14" t="s">
        <v>331</v>
      </c>
      <c r="E109" s="107">
        <v>5</v>
      </c>
      <c r="F109" s="213" t="s">
        <v>603</v>
      </c>
      <c r="G109" s="213" t="s">
        <v>604</v>
      </c>
      <c r="H109" s="209" t="s">
        <v>192</v>
      </c>
      <c r="I109" s="66" t="s">
        <v>605</v>
      </c>
      <c r="J109" s="167">
        <v>2</v>
      </c>
      <c r="K109" s="197"/>
      <c r="L109" s="109" t="s">
        <v>421</v>
      </c>
    </row>
    <row r="110" spans="1:12" x14ac:dyDescent="0.2">
      <c r="A110" s="35" t="s">
        <v>6</v>
      </c>
      <c r="B110" s="198" t="s">
        <v>5</v>
      </c>
      <c r="C110" s="37" t="s">
        <v>1</v>
      </c>
      <c r="D110" s="14" t="s">
        <v>331</v>
      </c>
      <c r="E110" s="107">
        <v>6</v>
      </c>
      <c r="F110" s="213" t="s">
        <v>196</v>
      </c>
      <c r="G110" s="213" t="s">
        <v>195</v>
      </c>
      <c r="H110" s="209" t="s">
        <v>35</v>
      </c>
      <c r="I110" s="66" t="s">
        <v>606</v>
      </c>
      <c r="J110" s="167">
        <v>4</v>
      </c>
      <c r="K110" s="204">
        <v>3</v>
      </c>
      <c r="L110" s="109" t="s">
        <v>416</v>
      </c>
    </row>
    <row r="111" spans="1:12" x14ac:dyDescent="0.2">
      <c r="A111" s="35" t="s">
        <v>6</v>
      </c>
      <c r="B111" s="198" t="s">
        <v>5</v>
      </c>
      <c r="C111" s="37" t="s">
        <v>1</v>
      </c>
      <c r="D111" s="14" t="s">
        <v>331</v>
      </c>
      <c r="E111" s="107">
        <v>7</v>
      </c>
      <c r="F111" s="213" t="s">
        <v>91</v>
      </c>
      <c r="G111" s="213" t="s">
        <v>58</v>
      </c>
      <c r="H111" s="209" t="s">
        <v>454</v>
      </c>
      <c r="I111" s="66" t="s">
        <v>607</v>
      </c>
      <c r="J111" s="167">
        <v>7</v>
      </c>
      <c r="K111" s="204">
        <v>4</v>
      </c>
      <c r="L111" s="200" t="s">
        <v>417</v>
      </c>
    </row>
    <row r="112" spans="1:12" x14ac:dyDescent="0.2">
      <c r="A112" s="35" t="s">
        <v>6</v>
      </c>
      <c r="B112" s="198" t="s">
        <v>5</v>
      </c>
      <c r="C112" s="37" t="s">
        <v>1</v>
      </c>
      <c r="D112" s="14" t="s">
        <v>331</v>
      </c>
      <c r="E112" s="107">
        <v>8</v>
      </c>
      <c r="F112" s="213" t="s">
        <v>117</v>
      </c>
      <c r="G112" s="213" t="s">
        <v>146</v>
      </c>
      <c r="H112" s="209" t="s">
        <v>35</v>
      </c>
      <c r="I112" s="66" t="s">
        <v>608</v>
      </c>
      <c r="J112" s="167">
        <v>3</v>
      </c>
      <c r="K112" s="204">
        <v>2</v>
      </c>
      <c r="L112" s="200" t="s">
        <v>423</v>
      </c>
    </row>
    <row r="113" spans="1:12" x14ac:dyDescent="0.2">
      <c r="A113" s="35" t="s">
        <v>6</v>
      </c>
      <c r="B113" s="198" t="s">
        <v>5</v>
      </c>
      <c r="C113" s="37" t="s">
        <v>1</v>
      </c>
      <c r="D113" s="14" t="s">
        <v>331</v>
      </c>
      <c r="E113" s="107">
        <v>9</v>
      </c>
      <c r="F113" s="213" t="s">
        <v>197</v>
      </c>
      <c r="G113" s="213" t="s">
        <v>107</v>
      </c>
      <c r="H113" s="209" t="s">
        <v>35</v>
      </c>
      <c r="I113" s="66" t="s">
        <v>609</v>
      </c>
      <c r="J113" s="167">
        <v>10</v>
      </c>
      <c r="K113" s="204">
        <v>6</v>
      </c>
      <c r="L113" s="197" t="s">
        <v>422</v>
      </c>
    </row>
    <row r="114" spans="1:12" x14ac:dyDescent="0.2">
      <c r="A114" s="35" t="s">
        <v>6</v>
      </c>
      <c r="B114" s="198" t="s">
        <v>5</v>
      </c>
      <c r="C114" s="37" t="s">
        <v>1</v>
      </c>
      <c r="D114" s="14" t="s">
        <v>331</v>
      </c>
      <c r="E114" s="107">
        <v>10</v>
      </c>
      <c r="F114" s="213" t="s">
        <v>92</v>
      </c>
      <c r="G114" s="213" t="s">
        <v>93</v>
      </c>
      <c r="H114" s="209" t="s">
        <v>62</v>
      </c>
      <c r="I114" s="66" t="s">
        <v>610</v>
      </c>
      <c r="J114" s="167">
        <v>13</v>
      </c>
      <c r="K114" s="204">
        <v>8</v>
      </c>
      <c r="L114" s="197" t="s">
        <v>424</v>
      </c>
    </row>
    <row r="115" spans="1:12" x14ac:dyDescent="0.2">
      <c r="A115" s="35" t="s">
        <v>6</v>
      </c>
      <c r="B115" s="198" t="s">
        <v>5</v>
      </c>
      <c r="C115" s="37" t="s">
        <v>1</v>
      </c>
      <c r="D115" s="14" t="s">
        <v>331</v>
      </c>
      <c r="E115" s="107">
        <v>11</v>
      </c>
      <c r="F115" s="213" t="s">
        <v>611</v>
      </c>
      <c r="G115" s="213" t="s">
        <v>612</v>
      </c>
      <c r="H115" s="209" t="s">
        <v>36</v>
      </c>
      <c r="I115" s="66" t="s">
        <v>613</v>
      </c>
      <c r="J115" s="167">
        <v>8</v>
      </c>
      <c r="K115" s="204">
        <v>17</v>
      </c>
      <c r="L115" s="197" t="s">
        <v>425</v>
      </c>
    </row>
    <row r="116" spans="1:12" x14ac:dyDescent="0.2">
      <c r="A116" s="35" t="s">
        <v>6</v>
      </c>
      <c r="B116" s="198" t="s">
        <v>5</v>
      </c>
      <c r="C116" s="37" t="s">
        <v>1</v>
      </c>
      <c r="D116" s="14" t="s">
        <v>331</v>
      </c>
      <c r="E116" s="107">
        <v>12</v>
      </c>
      <c r="F116" s="213" t="s">
        <v>614</v>
      </c>
      <c r="G116" s="213" t="s">
        <v>195</v>
      </c>
      <c r="H116" s="209" t="s">
        <v>454</v>
      </c>
      <c r="I116" s="66" t="s">
        <v>615</v>
      </c>
      <c r="J116" s="167">
        <v>9</v>
      </c>
      <c r="K116" s="204">
        <v>15</v>
      </c>
      <c r="L116" s="197"/>
    </row>
    <row r="117" spans="1:12" x14ac:dyDescent="0.2">
      <c r="A117" s="35" t="s">
        <v>6</v>
      </c>
      <c r="B117" s="198" t="s">
        <v>5</v>
      </c>
      <c r="C117" s="37" t="s">
        <v>1</v>
      </c>
      <c r="D117" s="14" t="s">
        <v>331</v>
      </c>
      <c r="E117" s="107">
        <v>13</v>
      </c>
      <c r="F117" s="213" t="s">
        <v>201</v>
      </c>
      <c r="G117" s="213" t="s">
        <v>200</v>
      </c>
      <c r="H117" s="209" t="s">
        <v>44</v>
      </c>
      <c r="I117" s="66" t="s">
        <v>616</v>
      </c>
      <c r="J117" s="167">
        <v>17</v>
      </c>
      <c r="K117" s="167">
        <v>10</v>
      </c>
      <c r="L117" s="197"/>
    </row>
    <row r="118" spans="1:12" x14ac:dyDescent="0.2">
      <c r="A118" s="35" t="s">
        <v>6</v>
      </c>
      <c r="B118" s="198" t="s">
        <v>5</v>
      </c>
      <c r="C118" s="37" t="s">
        <v>1</v>
      </c>
      <c r="D118" s="14" t="s">
        <v>331</v>
      </c>
      <c r="E118" s="107">
        <v>14</v>
      </c>
      <c r="F118" s="213" t="s">
        <v>94</v>
      </c>
      <c r="G118" s="213" t="s">
        <v>95</v>
      </c>
      <c r="H118" s="209" t="s">
        <v>62</v>
      </c>
      <c r="I118" s="66" t="s">
        <v>617</v>
      </c>
      <c r="J118" s="167">
        <v>11</v>
      </c>
      <c r="K118" s="167">
        <v>16</v>
      </c>
      <c r="L118" s="197"/>
    </row>
    <row r="119" spans="1:12" x14ac:dyDescent="0.2">
      <c r="A119" s="35" t="s">
        <v>6</v>
      </c>
      <c r="B119" s="198" t="s">
        <v>5</v>
      </c>
      <c r="C119" s="37" t="s">
        <v>1</v>
      </c>
      <c r="D119" s="14" t="s">
        <v>331</v>
      </c>
      <c r="E119" s="107">
        <v>14</v>
      </c>
      <c r="F119" s="213" t="s">
        <v>147</v>
      </c>
      <c r="G119" s="213" t="s">
        <v>118</v>
      </c>
      <c r="H119" s="209" t="s">
        <v>62</v>
      </c>
      <c r="I119" s="66" t="s">
        <v>618</v>
      </c>
      <c r="J119" s="167">
        <v>16</v>
      </c>
      <c r="K119" s="167">
        <v>11</v>
      </c>
      <c r="L119" s="197"/>
    </row>
    <row r="120" spans="1:12" x14ac:dyDescent="0.2">
      <c r="A120" s="35" t="s">
        <v>6</v>
      </c>
      <c r="B120" s="198" t="s">
        <v>5</v>
      </c>
      <c r="C120" s="37" t="s">
        <v>1</v>
      </c>
      <c r="D120" s="14" t="s">
        <v>331</v>
      </c>
      <c r="E120" s="107">
        <v>16</v>
      </c>
      <c r="F120" s="213" t="s">
        <v>72</v>
      </c>
      <c r="G120" s="213" t="s">
        <v>21</v>
      </c>
      <c r="H120" s="209" t="s">
        <v>62</v>
      </c>
      <c r="I120" s="66" t="s">
        <v>619</v>
      </c>
      <c r="J120" s="167">
        <v>12</v>
      </c>
      <c r="K120" s="167">
        <v>12</v>
      </c>
      <c r="L120" s="197"/>
    </row>
    <row r="121" spans="1:12" x14ac:dyDescent="0.2">
      <c r="A121" s="35" t="s">
        <v>6</v>
      </c>
      <c r="B121" s="198" t="s">
        <v>5</v>
      </c>
      <c r="C121" s="37" t="s">
        <v>1</v>
      </c>
      <c r="D121" s="14" t="s">
        <v>331</v>
      </c>
      <c r="E121" s="107">
        <v>17</v>
      </c>
      <c r="F121" s="213" t="s">
        <v>207</v>
      </c>
      <c r="G121" s="213" t="s">
        <v>206</v>
      </c>
      <c r="H121" s="209" t="s">
        <v>44</v>
      </c>
      <c r="I121" s="66" t="s">
        <v>620</v>
      </c>
      <c r="J121" s="167">
        <v>18</v>
      </c>
      <c r="K121" s="167">
        <v>13</v>
      </c>
      <c r="L121" s="197"/>
    </row>
    <row r="122" spans="1:12" x14ac:dyDescent="0.2">
      <c r="A122" s="35" t="s">
        <v>6</v>
      </c>
      <c r="B122" s="198" t="s">
        <v>5</v>
      </c>
      <c r="C122" s="37" t="s">
        <v>1</v>
      </c>
      <c r="D122" s="14" t="s">
        <v>331</v>
      </c>
      <c r="E122" s="107">
        <v>18</v>
      </c>
      <c r="F122" s="213" t="s">
        <v>374</v>
      </c>
      <c r="G122" s="213" t="s">
        <v>375</v>
      </c>
      <c r="H122" s="209" t="s">
        <v>44</v>
      </c>
      <c r="I122" s="66" t="s">
        <v>621</v>
      </c>
      <c r="J122" s="167">
        <v>15</v>
      </c>
      <c r="K122" s="167">
        <v>14</v>
      </c>
      <c r="L122" s="192"/>
    </row>
    <row r="123" spans="1:12" x14ac:dyDescent="0.2">
      <c r="A123" s="35" t="s">
        <v>6</v>
      </c>
      <c r="B123" s="198" t="s">
        <v>5</v>
      </c>
      <c r="C123" s="37" t="s">
        <v>1</v>
      </c>
      <c r="D123" s="14" t="s">
        <v>331</v>
      </c>
      <c r="E123" s="107">
        <v>19</v>
      </c>
      <c r="F123" s="213" t="s">
        <v>622</v>
      </c>
      <c r="G123" s="213" t="s">
        <v>185</v>
      </c>
      <c r="H123" s="209" t="s">
        <v>62</v>
      </c>
      <c r="I123" s="66" t="s">
        <v>623</v>
      </c>
      <c r="J123" s="167">
        <v>14</v>
      </c>
      <c r="K123" s="167">
        <v>20</v>
      </c>
      <c r="L123" s="192"/>
    </row>
    <row r="124" spans="1:12" x14ac:dyDescent="0.2">
      <c r="A124" s="35" t="s">
        <v>6</v>
      </c>
      <c r="B124" s="198" t="s">
        <v>5</v>
      </c>
      <c r="C124" s="37" t="s">
        <v>1</v>
      </c>
      <c r="D124" s="14" t="s">
        <v>331</v>
      </c>
      <c r="E124" s="107">
        <v>20</v>
      </c>
      <c r="F124" s="213" t="s">
        <v>624</v>
      </c>
      <c r="G124" s="68" t="s">
        <v>625</v>
      </c>
      <c r="H124" s="48" t="s">
        <v>44</v>
      </c>
      <c r="I124" s="67" t="s">
        <v>626</v>
      </c>
      <c r="J124" s="167">
        <v>19</v>
      </c>
      <c r="K124" s="167">
        <v>18</v>
      </c>
      <c r="L124" s="192"/>
    </row>
    <row r="125" spans="1:12" x14ac:dyDescent="0.2">
      <c r="A125" s="35" t="s">
        <v>6</v>
      </c>
      <c r="B125" s="198" t="s">
        <v>5</v>
      </c>
      <c r="C125" s="37" t="s">
        <v>1</v>
      </c>
      <c r="D125" s="14" t="s">
        <v>331</v>
      </c>
      <c r="E125" s="107">
        <v>21</v>
      </c>
      <c r="F125" s="213" t="s">
        <v>68</v>
      </c>
      <c r="G125" s="213" t="s">
        <v>69</v>
      </c>
      <c r="H125" s="209" t="s">
        <v>62</v>
      </c>
      <c r="I125" s="66" t="s">
        <v>627</v>
      </c>
      <c r="J125" s="167">
        <v>21</v>
      </c>
      <c r="K125" s="204">
        <v>19</v>
      </c>
      <c r="L125" s="192"/>
    </row>
    <row r="126" spans="1:12" ht="25.5" x14ac:dyDescent="0.2">
      <c r="J126" s="15">
        <v>45975</v>
      </c>
      <c r="K126" s="15">
        <v>45989</v>
      </c>
      <c r="L126" s="181" t="s">
        <v>414</v>
      </c>
    </row>
    <row r="127" spans="1:12" x14ac:dyDescent="0.2">
      <c r="A127" s="57" t="s">
        <v>6</v>
      </c>
      <c r="B127" s="57" t="s">
        <v>5</v>
      </c>
      <c r="C127" s="58" t="s">
        <v>0</v>
      </c>
      <c r="D127" s="59" t="s">
        <v>131</v>
      </c>
      <c r="E127" s="215">
        <v>1</v>
      </c>
      <c r="F127" s="216" t="s">
        <v>649</v>
      </c>
      <c r="G127" s="216" t="s">
        <v>650</v>
      </c>
      <c r="H127" s="217" t="s">
        <v>62</v>
      </c>
      <c r="I127" s="218" t="s">
        <v>651</v>
      </c>
      <c r="J127" s="219">
        <v>5</v>
      </c>
      <c r="K127" s="114">
        <v>1</v>
      </c>
      <c r="L127" s="115" t="s">
        <v>415</v>
      </c>
    </row>
    <row r="128" spans="1:12" x14ac:dyDescent="0.2">
      <c r="A128" s="57" t="s">
        <v>6</v>
      </c>
      <c r="B128" s="57" t="s">
        <v>5</v>
      </c>
      <c r="C128" s="58" t="s">
        <v>0</v>
      </c>
      <c r="D128" s="59" t="s">
        <v>131</v>
      </c>
      <c r="E128" s="97">
        <v>2</v>
      </c>
      <c r="F128" s="220" t="s">
        <v>273</v>
      </c>
      <c r="G128" s="220" t="s">
        <v>30</v>
      </c>
      <c r="H128" s="221" t="s">
        <v>35</v>
      </c>
      <c r="I128" s="222" t="s">
        <v>652</v>
      </c>
      <c r="J128" s="223">
        <v>1</v>
      </c>
      <c r="K128" s="224"/>
      <c r="L128" s="115" t="s">
        <v>631</v>
      </c>
    </row>
    <row r="129" spans="1:12" x14ac:dyDescent="0.2">
      <c r="A129" s="57" t="s">
        <v>6</v>
      </c>
      <c r="B129" s="57" t="s">
        <v>5</v>
      </c>
      <c r="C129" s="58" t="s">
        <v>0</v>
      </c>
      <c r="D129" s="59" t="s">
        <v>131</v>
      </c>
      <c r="E129" s="72">
        <v>3</v>
      </c>
      <c r="F129" s="216" t="s">
        <v>653</v>
      </c>
      <c r="G129" s="216" t="s">
        <v>654</v>
      </c>
      <c r="H129" s="217" t="s">
        <v>35</v>
      </c>
      <c r="I129" s="218" t="s">
        <v>655</v>
      </c>
      <c r="J129" s="223">
        <v>2</v>
      </c>
      <c r="K129" s="114">
        <v>11</v>
      </c>
      <c r="L129" s="115" t="s">
        <v>423</v>
      </c>
    </row>
    <row r="130" spans="1:12" x14ac:dyDescent="0.2">
      <c r="A130" s="57" t="s">
        <v>6</v>
      </c>
      <c r="B130" s="57" t="s">
        <v>5</v>
      </c>
      <c r="C130" s="58" t="s">
        <v>0</v>
      </c>
      <c r="D130" s="59" t="s">
        <v>131</v>
      </c>
      <c r="E130" s="72">
        <v>4</v>
      </c>
      <c r="F130" s="220" t="s">
        <v>363</v>
      </c>
      <c r="G130" s="220" t="s">
        <v>291</v>
      </c>
      <c r="H130" s="221" t="s">
        <v>35</v>
      </c>
      <c r="I130" s="222" t="s">
        <v>656</v>
      </c>
      <c r="J130" s="114">
        <v>7</v>
      </c>
      <c r="K130" s="113">
        <v>5</v>
      </c>
      <c r="L130" s="115" t="s">
        <v>417</v>
      </c>
    </row>
    <row r="131" spans="1:12" x14ac:dyDescent="0.2">
      <c r="A131" s="57" t="s">
        <v>6</v>
      </c>
      <c r="B131" s="57" t="s">
        <v>5</v>
      </c>
      <c r="C131" s="58" t="s">
        <v>0</v>
      </c>
      <c r="D131" s="59" t="s">
        <v>131</v>
      </c>
      <c r="E131" s="72">
        <v>5</v>
      </c>
      <c r="F131" s="216" t="s">
        <v>657</v>
      </c>
      <c r="G131" s="216" t="s">
        <v>658</v>
      </c>
      <c r="H131" s="217" t="s">
        <v>36</v>
      </c>
      <c r="I131" s="218" t="s">
        <v>659</v>
      </c>
      <c r="J131" s="224"/>
      <c r="K131" s="114">
        <v>3</v>
      </c>
      <c r="L131" s="115" t="s">
        <v>632</v>
      </c>
    </row>
    <row r="132" spans="1:12" x14ac:dyDescent="0.2">
      <c r="A132" s="57" t="s">
        <v>6</v>
      </c>
      <c r="B132" s="57" t="s">
        <v>5</v>
      </c>
      <c r="C132" s="58" t="s">
        <v>0</v>
      </c>
      <c r="D132" s="59" t="s">
        <v>131</v>
      </c>
      <c r="E132" s="72">
        <v>6</v>
      </c>
      <c r="F132" s="220" t="s">
        <v>208</v>
      </c>
      <c r="G132" s="220" t="s">
        <v>258</v>
      </c>
      <c r="H132" s="221" t="s">
        <v>660</v>
      </c>
      <c r="I132" s="222" t="s">
        <v>661</v>
      </c>
      <c r="J132" s="114">
        <v>9</v>
      </c>
      <c r="K132" s="113">
        <v>9</v>
      </c>
      <c r="L132" s="115" t="s">
        <v>421</v>
      </c>
    </row>
    <row r="133" spans="1:12" x14ac:dyDescent="0.2">
      <c r="A133" s="57" t="s">
        <v>6</v>
      </c>
      <c r="B133" s="57" t="s">
        <v>5</v>
      </c>
      <c r="C133" s="58" t="s">
        <v>0</v>
      </c>
      <c r="D133" s="59" t="s">
        <v>131</v>
      </c>
      <c r="E133" s="72">
        <v>7</v>
      </c>
      <c r="F133" s="216" t="s">
        <v>102</v>
      </c>
      <c r="G133" s="216" t="s">
        <v>49</v>
      </c>
      <c r="H133" s="217" t="s">
        <v>76</v>
      </c>
      <c r="I133" s="218" t="s">
        <v>662</v>
      </c>
      <c r="J133" s="113">
        <v>21</v>
      </c>
      <c r="K133" s="114">
        <v>8</v>
      </c>
      <c r="L133" s="115" t="s">
        <v>420</v>
      </c>
    </row>
    <row r="134" spans="1:12" x14ac:dyDescent="0.2">
      <c r="A134" s="57" t="s">
        <v>6</v>
      </c>
      <c r="B134" s="57" t="s">
        <v>5</v>
      </c>
      <c r="C134" s="58" t="s">
        <v>0</v>
      </c>
      <c r="D134" s="59" t="s">
        <v>131</v>
      </c>
      <c r="E134" s="72">
        <v>8</v>
      </c>
      <c r="F134" s="216" t="s">
        <v>273</v>
      </c>
      <c r="G134" s="216" t="s">
        <v>346</v>
      </c>
      <c r="H134" s="217" t="s">
        <v>35</v>
      </c>
      <c r="I134" s="218" t="s">
        <v>663</v>
      </c>
      <c r="J134" s="113">
        <v>17</v>
      </c>
      <c r="K134" s="114">
        <v>20</v>
      </c>
      <c r="L134" s="115" t="s">
        <v>633</v>
      </c>
    </row>
    <row r="135" spans="1:12" x14ac:dyDescent="0.2">
      <c r="A135" s="57" t="s">
        <v>6</v>
      </c>
      <c r="B135" s="57" t="s">
        <v>5</v>
      </c>
      <c r="C135" s="58" t="s">
        <v>0</v>
      </c>
      <c r="D135" s="59" t="s">
        <v>131</v>
      </c>
      <c r="E135" s="72">
        <v>9</v>
      </c>
      <c r="F135" s="216" t="s">
        <v>311</v>
      </c>
      <c r="G135" s="216" t="s">
        <v>101</v>
      </c>
      <c r="H135" s="217" t="s">
        <v>62</v>
      </c>
      <c r="I135" s="218" t="s">
        <v>664</v>
      </c>
      <c r="J135" s="114">
        <v>10</v>
      </c>
      <c r="K135" s="114">
        <v>41</v>
      </c>
      <c r="L135" s="115" t="s">
        <v>589</v>
      </c>
    </row>
    <row r="136" spans="1:12" x14ac:dyDescent="0.2">
      <c r="A136" s="57" t="s">
        <v>6</v>
      </c>
      <c r="B136" s="57" t="s">
        <v>5</v>
      </c>
      <c r="C136" s="58" t="s">
        <v>0</v>
      </c>
      <c r="D136" s="59" t="s">
        <v>131</v>
      </c>
      <c r="E136" s="72">
        <v>10</v>
      </c>
      <c r="F136" s="216" t="s">
        <v>53</v>
      </c>
      <c r="G136" s="216" t="s">
        <v>312</v>
      </c>
      <c r="H136" s="217" t="s">
        <v>62</v>
      </c>
      <c r="I136" s="218" t="s">
        <v>665</v>
      </c>
      <c r="J136" s="114">
        <v>11</v>
      </c>
      <c r="K136" s="114">
        <v>14</v>
      </c>
      <c r="L136" s="115" t="s">
        <v>590</v>
      </c>
    </row>
    <row r="137" spans="1:12" x14ac:dyDescent="0.2">
      <c r="A137" s="57" t="s">
        <v>6</v>
      </c>
      <c r="B137" s="57" t="s">
        <v>5</v>
      </c>
      <c r="C137" s="58" t="s">
        <v>0</v>
      </c>
      <c r="D137" s="59" t="s">
        <v>131</v>
      </c>
      <c r="E137" s="72">
        <v>11</v>
      </c>
      <c r="F137" s="216" t="s">
        <v>253</v>
      </c>
      <c r="G137" s="216" t="s">
        <v>246</v>
      </c>
      <c r="H137" s="217" t="s">
        <v>44</v>
      </c>
      <c r="I137" s="218" t="s">
        <v>666</v>
      </c>
      <c r="J137" s="223">
        <v>43</v>
      </c>
      <c r="K137" s="114">
        <v>35</v>
      </c>
      <c r="L137" s="225" t="s">
        <v>648</v>
      </c>
    </row>
    <row r="138" spans="1:12" x14ac:dyDescent="0.2">
      <c r="A138" s="57" t="s">
        <v>6</v>
      </c>
      <c r="B138" s="57" t="s">
        <v>5</v>
      </c>
      <c r="C138" s="58" t="s">
        <v>0</v>
      </c>
      <c r="D138" s="59" t="s">
        <v>131</v>
      </c>
      <c r="E138" s="72">
        <v>12</v>
      </c>
      <c r="F138" s="220" t="s">
        <v>299</v>
      </c>
      <c r="G138" s="220" t="s">
        <v>300</v>
      </c>
      <c r="H138" s="221" t="s">
        <v>62</v>
      </c>
      <c r="I138" s="222" t="s">
        <v>667</v>
      </c>
      <c r="J138" s="114">
        <v>20</v>
      </c>
      <c r="K138" s="114">
        <v>25</v>
      </c>
      <c r="L138" s="115" t="s">
        <v>634</v>
      </c>
    </row>
    <row r="139" spans="1:12" x14ac:dyDescent="0.2">
      <c r="A139" s="57" t="s">
        <v>6</v>
      </c>
      <c r="B139" s="57" t="s">
        <v>5</v>
      </c>
      <c r="C139" s="58" t="s">
        <v>0</v>
      </c>
      <c r="D139" s="59" t="s">
        <v>131</v>
      </c>
      <c r="E139" s="72">
        <v>13</v>
      </c>
      <c r="F139" s="216" t="s">
        <v>304</v>
      </c>
      <c r="G139" s="216" t="s">
        <v>305</v>
      </c>
      <c r="H139" s="217" t="s">
        <v>62</v>
      </c>
      <c r="I139" s="218" t="s">
        <v>668</v>
      </c>
      <c r="J139" s="114">
        <v>13</v>
      </c>
      <c r="K139" s="114">
        <v>43</v>
      </c>
      <c r="L139" s="115" t="s">
        <v>635</v>
      </c>
    </row>
    <row r="140" spans="1:12" x14ac:dyDescent="0.2">
      <c r="A140" s="57" t="s">
        <v>6</v>
      </c>
      <c r="B140" s="57" t="s">
        <v>5</v>
      </c>
      <c r="C140" s="58" t="s">
        <v>0</v>
      </c>
      <c r="D140" s="59" t="s">
        <v>131</v>
      </c>
      <c r="E140" s="72">
        <v>14</v>
      </c>
      <c r="F140" s="216" t="s">
        <v>216</v>
      </c>
      <c r="G140" s="216" t="s">
        <v>110</v>
      </c>
      <c r="H140" s="217" t="s">
        <v>35</v>
      </c>
      <c r="I140" s="218" t="s">
        <v>669</v>
      </c>
      <c r="J140" s="219">
        <v>19</v>
      </c>
      <c r="K140" s="114">
        <v>26</v>
      </c>
      <c r="L140" s="115" t="s">
        <v>636</v>
      </c>
    </row>
    <row r="141" spans="1:12" x14ac:dyDescent="0.2">
      <c r="A141" s="57" t="s">
        <v>6</v>
      </c>
      <c r="B141" s="57" t="s">
        <v>5</v>
      </c>
      <c r="C141" s="58" t="s">
        <v>0</v>
      </c>
      <c r="D141" s="59" t="s">
        <v>131</v>
      </c>
      <c r="E141" s="72">
        <v>15</v>
      </c>
      <c r="F141" s="216" t="s">
        <v>259</v>
      </c>
      <c r="G141" s="216" t="s">
        <v>260</v>
      </c>
      <c r="H141" s="217" t="s">
        <v>35</v>
      </c>
      <c r="I141" s="218" t="s">
        <v>670</v>
      </c>
      <c r="J141" s="223">
        <v>67</v>
      </c>
      <c r="K141" s="114">
        <v>15</v>
      </c>
      <c r="L141" s="115" t="s">
        <v>592</v>
      </c>
    </row>
    <row r="142" spans="1:12" x14ac:dyDescent="0.2">
      <c r="A142" s="57" t="s">
        <v>6</v>
      </c>
      <c r="B142" s="57" t="s">
        <v>5</v>
      </c>
      <c r="C142" s="58" t="s">
        <v>0</v>
      </c>
      <c r="D142" s="59" t="s">
        <v>131</v>
      </c>
      <c r="E142" s="72">
        <v>16</v>
      </c>
      <c r="F142" s="216" t="s">
        <v>263</v>
      </c>
      <c r="G142" s="216" t="s">
        <v>264</v>
      </c>
      <c r="H142" s="217" t="s">
        <v>35</v>
      </c>
      <c r="I142" s="218" t="s">
        <v>671</v>
      </c>
      <c r="J142" s="224"/>
      <c r="K142" s="114">
        <v>4</v>
      </c>
      <c r="L142" s="115" t="s">
        <v>637</v>
      </c>
    </row>
    <row r="143" spans="1:12" x14ac:dyDescent="0.2">
      <c r="A143" s="57" t="s">
        <v>6</v>
      </c>
      <c r="B143" s="57" t="s">
        <v>5</v>
      </c>
      <c r="C143" s="58" t="s">
        <v>0</v>
      </c>
      <c r="D143" s="59" t="s">
        <v>131</v>
      </c>
      <c r="E143" s="72">
        <v>17</v>
      </c>
      <c r="F143" s="220" t="s">
        <v>345</v>
      </c>
      <c r="G143" s="220" t="s">
        <v>327</v>
      </c>
      <c r="H143" s="221" t="s">
        <v>35</v>
      </c>
      <c r="I143" s="222" t="s">
        <v>672</v>
      </c>
      <c r="J143" s="114">
        <v>3</v>
      </c>
      <c r="K143" s="224"/>
      <c r="L143" s="115" t="s">
        <v>638</v>
      </c>
    </row>
    <row r="144" spans="1:12" x14ac:dyDescent="0.2">
      <c r="A144" s="57" t="s">
        <v>6</v>
      </c>
      <c r="B144" s="57" t="s">
        <v>5</v>
      </c>
      <c r="C144" s="58" t="s">
        <v>0</v>
      </c>
      <c r="D144" s="59" t="s">
        <v>131</v>
      </c>
      <c r="E144" s="72">
        <v>18</v>
      </c>
      <c r="F144" s="216" t="s">
        <v>239</v>
      </c>
      <c r="G144" s="216" t="s">
        <v>240</v>
      </c>
      <c r="H144" s="217" t="s">
        <v>36</v>
      </c>
      <c r="I144" s="218" t="s">
        <v>673</v>
      </c>
      <c r="J144" s="223">
        <v>8</v>
      </c>
      <c r="K144" s="224"/>
      <c r="L144" s="115" t="s">
        <v>639</v>
      </c>
    </row>
    <row r="145" spans="1:12" x14ac:dyDescent="0.2">
      <c r="A145" s="57" t="s">
        <v>6</v>
      </c>
      <c r="B145" s="57" t="s">
        <v>5</v>
      </c>
      <c r="C145" s="58" t="s">
        <v>0</v>
      </c>
      <c r="D145" s="59" t="s">
        <v>131</v>
      </c>
      <c r="E145" s="72">
        <v>19</v>
      </c>
      <c r="F145" s="220" t="s">
        <v>285</v>
      </c>
      <c r="G145" s="220" t="s">
        <v>286</v>
      </c>
      <c r="H145" s="221" t="s">
        <v>76</v>
      </c>
      <c r="I145" s="222" t="s">
        <v>674</v>
      </c>
      <c r="J145" s="219">
        <v>49</v>
      </c>
      <c r="K145" s="113">
        <v>19</v>
      </c>
      <c r="L145" s="115" t="s">
        <v>640</v>
      </c>
    </row>
    <row r="146" spans="1:12" x14ac:dyDescent="0.2">
      <c r="A146" s="57" t="s">
        <v>6</v>
      </c>
      <c r="B146" s="57" t="s">
        <v>5</v>
      </c>
      <c r="C146" s="58" t="s">
        <v>0</v>
      </c>
      <c r="D146" s="59" t="s">
        <v>131</v>
      </c>
      <c r="E146" s="72">
        <v>20</v>
      </c>
      <c r="F146" s="216" t="s">
        <v>265</v>
      </c>
      <c r="G146" s="216" t="s">
        <v>23</v>
      </c>
      <c r="H146" s="217" t="s">
        <v>35</v>
      </c>
      <c r="I146" s="218" t="s">
        <v>675</v>
      </c>
      <c r="J146" s="114">
        <v>53</v>
      </c>
      <c r="K146" s="114">
        <v>21</v>
      </c>
      <c r="L146" s="115" t="s">
        <v>641</v>
      </c>
    </row>
    <row r="147" spans="1:12" x14ac:dyDescent="0.2">
      <c r="A147" s="57" t="s">
        <v>6</v>
      </c>
      <c r="B147" s="57" t="s">
        <v>5</v>
      </c>
      <c r="C147" s="58" t="s">
        <v>0</v>
      </c>
      <c r="D147" s="59" t="s">
        <v>131</v>
      </c>
      <c r="E147" s="72">
        <v>21</v>
      </c>
      <c r="F147" s="216" t="s">
        <v>301</v>
      </c>
      <c r="G147" s="216" t="s">
        <v>302</v>
      </c>
      <c r="H147" s="217" t="s">
        <v>62</v>
      </c>
      <c r="I147" s="218" t="s">
        <v>676</v>
      </c>
      <c r="J147" s="223">
        <v>39</v>
      </c>
      <c r="K147" s="114">
        <v>24</v>
      </c>
      <c r="L147" s="115" t="s">
        <v>642</v>
      </c>
    </row>
    <row r="148" spans="1:12" x14ac:dyDescent="0.2">
      <c r="A148" s="57" t="s">
        <v>6</v>
      </c>
      <c r="B148" s="57" t="s">
        <v>5</v>
      </c>
      <c r="C148" s="58" t="s">
        <v>0</v>
      </c>
      <c r="D148" s="59" t="s">
        <v>131</v>
      </c>
      <c r="E148" s="72">
        <v>22</v>
      </c>
      <c r="F148" s="220" t="s">
        <v>677</v>
      </c>
      <c r="G148" s="220" t="s">
        <v>282</v>
      </c>
      <c r="H148" s="221" t="s">
        <v>35</v>
      </c>
      <c r="I148" s="222" t="s">
        <v>678</v>
      </c>
      <c r="J148" s="114">
        <v>6</v>
      </c>
      <c r="K148" s="114">
        <v>13</v>
      </c>
      <c r="L148" s="115" t="s">
        <v>418</v>
      </c>
    </row>
    <row r="149" spans="1:12" x14ac:dyDescent="0.2">
      <c r="A149" s="57" t="s">
        <v>6</v>
      </c>
      <c r="B149" s="57" t="s">
        <v>5</v>
      </c>
      <c r="C149" s="58" t="s">
        <v>0</v>
      </c>
      <c r="D149" s="59" t="s">
        <v>131</v>
      </c>
      <c r="E149" s="72">
        <v>24</v>
      </c>
      <c r="F149" s="220" t="s">
        <v>679</v>
      </c>
      <c r="G149" s="220" t="s">
        <v>111</v>
      </c>
      <c r="H149" s="221" t="s">
        <v>76</v>
      </c>
      <c r="I149" s="222" t="s">
        <v>680</v>
      </c>
      <c r="J149" s="114">
        <v>26</v>
      </c>
      <c r="K149" s="114">
        <v>27</v>
      </c>
      <c r="L149" s="115" t="s">
        <v>643</v>
      </c>
    </row>
    <row r="150" spans="1:12" x14ac:dyDescent="0.2">
      <c r="A150" s="57" t="s">
        <v>6</v>
      </c>
      <c r="B150" s="57" t="s">
        <v>5</v>
      </c>
      <c r="C150" s="58" t="s">
        <v>0</v>
      </c>
      <c r="D150" s="59" t="s">
        <v>131</v>
      </c>
      <c r="E150" s="72">
        <v>25</v>
      </c>
      <c r="F150" s="220" t="s">
        <v>681</v>
      </c>
      <c r="G150" s="220" t="s">
        <v>80</v>
      </c>
      <c r="H150" s="221" t="s">
        <v>44</v>
      </c>
      <c r="I150" s="222" t="s">
        <v>682</v>
      </c>
      <c r="J150" s="113">
        <v>14</v>
      </c>
      <c r="K150" s="114">
        <v>6</v>
      </c>
      <c r="L150" s="115" t="s">
        <v>419</v>
      </c>
    </row>
    <row r="151" spans="1:12" x14ac:dyDescent="0.2">
      <c r="A151" s="57" t="s">
        <v>6</v>
      </c>
      <c r="B151" s="57" t="s">
        <v>5</v>
      </c>
      <c r="C151" s="58" t="s">
        <v>0</v>
      </c>
      <c r="D151" s="59" t="s">
        <v>131</v>
      </c>
      <c r="E151" s="72">
        <v>26</v>
      </c>
      <c r="F151" s="216" t="s">
        <v>683</v>
      </c>
      <c r="G151" s="216" t="s">
        <v>684</v>
      </c>
      <c r="H151" s="217" t="s">
        <v>35</v>
      </c>
      <c r="I151" s="218" t="s">
        <v>685</v>
      </c>
      <c r="J151" s="113">
        <v>25</v>
      </c>
      <c r="K151" s="114">
        <v>17</v>
      </c>
      <c r="L151" s="115" t="s">
        <v>644</v>
      </c>
    </row>
    <row r="152" spans="1:12" x14ac:dyDescent="0.2">
      <c r="A152" s="57" t="s">
        <v>6</v>
      </c>
      <c r="B152" s="57" t="s">
        <v>5</v>
      </c>
      <c r="C152" s="58" t="s">
        <v>0</v>
      </c>
      <c r="D152" s="59" t="s">
        <v>131</v>
      </c>
      <c r="E152" s="72">
        <v>27</v>
      </c>
      <c r="F152" s="220" t="s">
        <v>232</v>
      </c>
      <c r="G152" s="220" t="s">
        <v>233</v>
      </c>
      <c r="H152" s="221" t="s">
        <v>36</v>
      </c>
      <c r="I152" s="222" t="s">
        <v>686</v>
      </c>
      <c r="J152" s="113">
        <v>22</v>
      </c>
      <c r="K152" s="114">
        <v>12</v>
      </c>
      <c r="L152" s="115" t="s">
        <v>594</v>
      </c>
    </row>
    <row r="153" spans="1:12" x14ac:dyDescent="0.2">
      <c r="A153" s="57" t="s">
        <v>6</v>
      </c>
      <c r="B153" s="57" t="s">
        <v>5</v>
      </c>
      <c r="C153" s="58" t="s">
        <v>0</v>
      </c>
      <c r="D153" s="59" t="s">
        <v>131</v>
      </c>
      <c r="E153" s="98">
        <v>28</v>
      </c>
      <c r="F153" s="216" t="s">
        <v>687</v>
      </c>
      <c r="G153" s="216" t="s">
        <v>291</v>
      </c>
      <c r="H153" s="217" t="s">
        <v>38</v>
      </c>
      <c r="I153" s="218" t="s">
        <v>688</v>
      </c>
      <c r="J153" s="219">
        <v>27</v>
      </c>
      <c r="K153" s="114">
        <v>38</v>
      </c>
      <c r="L153" s="115" t="s">
        <v>422</v>
      </c>
    </row>
    <row r="154" spans="1:12" x14ac:dyDescent="0.2">
      <c r="A154" s="57" t="s">
        <v>6</v>
      </c>
      <c r="B154" s="57" t="s">
        <v>5</v>
      </c>
      <c r="C154" s="58" t="s">
        <v>0</v>
      </c>
      <c r="D154" s="59" t="s">
        <v>131</v>
      </c>
      <c r="E154" s="98">
        <v>29</v>
      </c>
      <c r="F154" s="216" t="s">
        <v>367</v>
      </c>
      <c r="G154" s="216" t="s">
        <v>366</v>
      </c>
      <c r="H154" s="217" t="s">
        <v>36</v>
      </c>
      <c r="I154" s="218" t="s">
        <v>689</v>
      </c>
      <c r="J154" s="113">
        <v>12</v>
      </c>
      <c r="K154" s="114">
        <v>23</v>
      </c>
      <c r="L154" s="115" t="s">
        <v>595</v>
      </c>
    </row>
    <row r="155" spans="1:12" x14ac:dyDescent="0.2">
      <c r="A155" s="57" t="s">
        <v>6</v>
      </c>
      <c r="B155" s="57" t="s">
        <v>5</v>
      </c>
      <c r="C155" s="58" t="s">
        <v>0</v>
      </c>
      <c r="D155" s="59" t="s">
        <v>131</v>
      </c>
      <c r="E155" s="97">
        <v>30</v>
      </c>
      <c r="F155" s="216" t="s">
        <v>136</v>
      </c>
      <c r="G155" s="216" t="s">
        <v>137</v>
      </c>
      <c r="H155" s="217" t="s">
        <v>36</v>
      </c>
      <c r="I155" s="218" t="s">
        <v>690</v>
      </c>
      <c r="J155" s="113">
        <v>15</v>
      </c>
      <c r="K155" s="114">
        <v>40</v>
      </c>
      <c r="L155" s="115" t="s">
        <v>591</v>
      </c>
    </row>
    <row r="156" spans="1:12" x14ac:dyDescent="0.2">
      <c r="A156" s="57" t="s">
        <v>6</v>
      </c>
      <c r="B156" s="57" t="s">
        <v>5</v>
      </c>
      <c r="C156" s="58" t="s">
        <v>0</v>
      </c>
      <c r="D156" s="59" t="s">
        <v>131</v>
      </c>
      <c r="E156" s="98">
        <v>31</v>
      </c>
      <c r="F156" s="216" t="s">
        <v>691</v>
      </c>
      <c r="G156" s="216" t="s">
        <v>191</v>
      </c>
      <c r="H156" s="217" t="s">
        <v>44</v>
      </c>
      <c r="I156" s="218" t="s">
        <v>692</v>
      </c>
      <c r="J156" s="223">
        <v>94</v>
      </c>
      <c r="K156" s="114">
        <v>94</v>
      </c>
      <c r="L156" s="225" t="s">
        <v>648</v>
      </c>
    </row>
    <row r="157" spans="1:12" x14ac:dyDescent="0.2">
      <c r="A157" s="57" t="s">
        <v>6</v>
      </c>
      <c r="B157" s="57" t="s">
        <v>5</v>
      </c>
      <c r="C157" s="58" t="s">
        <v>0</v>
      </c>
      <c r="D157" s="59" t="s">
        <v>131</v>
      </c>
      <c r="E157" s="98">
        <v>32</v>
      </c>
      <c r="F157" s="216" t="s">
        <v>695</v>
      </c>
      <c r="G157" s="216" t="s">
        <v>20</v>
      </c>
      <c r="H157" s="217" t="s">
        <v>44</v>
      </c>
      <c r="I157" s="218" t="s">
        <v>696</v>
      </c>
      <c r="J157" s="114">
        <v>30</v>
      </c>
      <c r="K157" s="114">
        <v>10</v>
      </c>
      <c r="L157" s="226" t="s">
        <v>593</v>
      </c>
    </row>
    <row r="158" spans="1:12" x14ac:dyDescent="0.2">
      <c r="A158" s="57" t="s">
        <v>6</v>
      </c>
      <c r="B158" s="57" t="s">
        <v>5</v>
      </c>
      <c r="C158" s="58" t="s">
        <v>0</v>
      </c>
      <c r="D158" s="59" t="s">
        <v>131</v>
      </c>
      <c r="E158" s="97">
        <v>33</v>
      </c>
      <c r="F158" s="216" t="s">
        <v>693</v>
      </c>
      <c r="G158" s="216" t="s">
        <v>59</v>
      </c>
      <c r="H158" s="217" t="s">
        <v>44</v>
      </c>
      <c r="I158" s="218" t="s">
        <v>694</v>
      </c>
      <c r="J158" s="113">
        <v>4</v>
      </c>
      <c r="K158" s="114">
        <v>7</v>
      </c>
      <c r="L158" s="226" t="s">
        <v>416</v>
      </c>
    </row>
    <row r="159" spans="1:12" x14ac:dyDescent="0.2">
      <c r="A159" s="57" t="s">
        <v>6</v>
      </c>
      <c r="B159" s="57" t="s">
        <v>5</v>
      </c>
      <c r="C159" s="58" t="s">
        <v>0</v>
      </c>
      <c r="D159" s="59" t="s">
        <v>131</v>
      </c>
      <c r="E159" s="98">
        <v>34</v>
      </c>
      <c r="F159" s="216" t="s">
        <v>78</v>
      </c>
      <c r="G159" s="216" t="s">
        <v>79</v>
      </c>
      <c r="H159" s="217" t="s">
        <v>36</v>
      </c>
      <c r="I159" s="218" t="s">
        <v>705</v>
      </c>
      <c r="J159" s="224"/>
      <c r="K159" s="114">
        <v>2</v>
      </c>
      <c r="L159" s="226" t="s">
        <v>647</v>
      </c>
    </row>
    <row r="160" spans="1:12" x14ac:dyDescent="0.2">
      <c r="A160" s="57" t="s">
        <v>6</v>
      </c>
      <c r="B160" s="57" t="s">
        <v>5</v>
      </c>
      <c r="C160" s="58" t="s">
        <v>0</v>
      </c>
      <c r="D160" s="59" t="s">
        <v>131</v>
      </c>
      <c r="E160" s="97">
        <v>35</v>
      </c>
      <c r="F160" s="216" t="s">
        <v>362</v>
      </c>
      <c r="G160" s="216" t="s">
        <v>292</v>
      </c>
      <c r="H160" s="217" t="s">
        <v>35</v>
      </c>
      <c r="I160" s="218" t="s">
        <v>697</v>
      </c>
      <c r="J160" s="223">
        <v>24</v>
      </c>
      <c r="K160" s="114">
        <v>31</v>
      </c>
      <c r="L160" s="226" t="s">
        <v>645</v>
      </c>
    </row>
    <row r="161" spans="1:12" x14ac:dyDescent="0.2">
      <c r="A161" s="57" t="s">
        <v>6</v>
      </c>
      <c r="B161" s="57" t="s">
        <v>5</v>
      </c>
      <c r="C161" s="58" t="s">
        <v>0</v>
      </c>
      <c r="D161" s="59" t="s">
        <v>131</v>
      </c>
      <c r="E161" s="98">
        <v>36</v>
      </c>
      <c r="F161" s="216" t="s">
        <v>702</v>
      </c>
      <c r="G161" s="216" t="s">
        <v>703</v>
      </c>
      <c r="H161" s="217" t="s">
        <v>44</v>
      </c>
      <c r="I161" s="218" t="s">
        <v>704</v>
      </c>
      <c r="J161" s="114">
        <v>33</v>
      </c>
      <c r="K161" s="114">
        <v>22</v>
      </c>
      <c r="L161" s="226" t="s">
        <v>646</v>
      </c>
    </row>
    <row r="162" spans="1:12" x14ac:dyDescent="0.2">
      <c r="A162" s="57" t="s">
        <v>6</v>
      </c>
      <c r="B162" s="57" t="s">
        <v>5</v>
      </c>
      <c r="C162" s="58" t="s">
        <v>0</v>
      </c>
      <c r="D162" s="59" t="s">
        <v>131</v>
      </c>
      <c r="E162" s="97">
        <v>37</v>
      </c>
      <c r="F162" s="216" t="s">
        <v>698</v>
      </c>
      <c r="G162" s="216" t="s">
        <v>226</v>
      </c>
      <c r="H162" s="217" t="s">
        <v>454</v>
      </c>
      <c r="I162" s="218" t="s">
        <v>699</v>
      </c>
      <c r="J162" s="114">
        <v>63</v>
      </c>
      <c r="K162" s="114">
        <v>28</v>
      </c>
      <c r="L162" s="226" t="s">
        <v>424</v>
      </c>
    </row>
    <row r="163" spans="1:12" x14ac:dyDescent="0.2">
      <c r="A163" s="57" t="s">
        <v>6</v>
      </c>
      <c r="B163" s="57" t="s">
        <v>5</v>
      </c>
      <c r="C163" s="58" t="s">
        <v>0</v>
      </c>
      <c r="D163" s="59" t="s">
        <v>131</v>
      </c>
      <c r="E163" s="98">
        <v>38</v>
      </c>
      <c r="F163" s="220" t="s">
        <v>700</v>
      </c>
      <c r="G163" s="220" t="s">
        <v>63</v>
      </c>
      <c r="H163" s="221" t="s">
        <v>62</v>
      </c>
      <c r="I163" s="222" t="s">
        <v>701</v>
      </c>
      <c r="J163" s="114">
        <v>29</v>
      </c>
      <c r="K163" s="114">
        <v>89</v>
      </c>
      <c r="L163" s="226" t="s">
        <v>425</v>
      </c>
    </row>
    <row r="164" spans="1:12" x14ac:dyDescent="0.2">
      <c r="A164" s="57" t="s">
        <v>6</v>
      </c>
      <c r="B164" s="57" t="s">
        <v>5</v>
      </c>
      <c r="C164" s="58" t="s">
        <v>0</v>
      </c>
      <c r="D164" s="59" t="s">
        <v>131</v>
      </c>
      <c r="E164" s="98">
        <v>39</v>
      </c>
      <c r="F164" s="216" t="s">
        <v>706</v>
      </c>
      <c r="G164" s="216" t="s">
        <v>504</v>
      </c>
      <c r="H164" s="217" t="s">
        <v>62</v>
      </c>
      <c r="I164" s="218" t="s">
        <v>707</v>
      </c>
      <c r="J164" s="114">
        <v>37</v>
      </c>
      <c r="K164" s="114">
        <v>29</v>
      </c>
      <c r="L164" s="227"/>
    </row>
    <row r="165" spans="1:12" x14ac:dyDescent="0.2">
      <c r="A165" s="57" t="s">
        <v>6</v>
      </c>
      <c r="B165" s="57" t="s">
        <v>5</v>
      </c>
      <c r="C165" s="58" t="s">
        <v>0</v>
      </c>
      <c r="D165" s="59" t="s">
        <v>131</v>
      </c>
      <c r="E165" s="97">
        <v>39</v>
      </c>
      <c r="F165" s="220" t="s">
        <v>708</v>
      </c>
      <c r="G165" s="220" t="s">
        <v>709</v>
      </c>
      <c r="H165" s="221" t="s">
        <v>44</v>
      </c>
      <c r="I165" s="222" t="s">
        <v>710</v>
      </c>
      <c r="J165" s="113">
        <v>41</v>
      </c>
      <c r="K165" s="113">
        <v>30</v>
      </c>
      <c r="L165" s="227"/>
    </row>
    <row r="166" spans="1:12" x14ac:dyDescent="0.2">
      <c r="A166" s="57" t="s">
        <v>6</v>
      </c>
      <c r="B166" s="57" t="s">
        <v>5</v>
      </c>
      <c r="C166" s="58" t="s">
        <v>0</v>
      </c>
      <c r="D166" s="59" t="s">
        <v>131</v>
      </c>
      <c r="E166" s="97">
        <v>41</v>
      </c>
      <c r="F166" s="216" t="s">
        <v>277</v>
      </c>
      <c r="G166" s="216" t="s">
        <v>278</v>
      </c>
      <c r="H166" s="217" t="s">
        <v>48</v>
      </c>
      <c r="I166" s="218" t="s">
        <v>711</v>
      </c>
      <c r="J166" s="114">
        <v>31</v>
      </c>
      <c r="K166" s="114">
        <v>77</v>
      </c>
      <c r="L166" s="227"/>
    </row>
    <row r="167" spans="1:12" x14ac:dyDescent="0.2">
      <c r="A167" s="57" t="s">
        <v>6</v>
      </c>
      <c r="B167" s="57" t="s">
        <v>5</v>
      </c>
      <c r="C167" s="58" t="s">
        <v>0</v>
      </c>
      <c r="D167" s="59" t="s">
        <v>131</v>
      </c>
      <c r="E167" s="98">
        <v>42</v>
      </c>
      <c r="F167" s="216" t="s">
        <v>712</v>
      </c>
      <c r="G167" s="216" t="s">
        <v>228</v>
      </c>
      <c r="H167" s="217" t="s">
        <v>62</v>
      </c>
      <c r="I167" s="218" t="s">
        <v>713</v>
      </c>
      <c r="J167" s="114">
        <v>52</v>
      </c>
      <c r="K167" s="114">
        <v>32</v>
      </c>
      <c r="L167" s="227"/>
    </row>
    <row r="168" spans="1:12" x14ac:dyDescent="0.2">
      <c r="A168" s="57" t="s">
        <v>6</v>
      </c>
      <c r="B168" s="57" t="s">
        <v>5</v>
      </c>
      <c r="C168" s="58" t="s">
        <v>0</v>
      </c>
      <c r="D168" s="59" t="s">
        <v>131</v>
      </c>
      <c r="E168" s="97">
        <v>43</v>
      </c>
      <c r="F168" s="216" t="s">
        <v>714</v>
      </c>
      <c r="G168" s="216" t="s">
        <v>65</v>
      </c>
      <c r="H168" s="217" t="s">
        <v>44</v>
      </c>
      <c r="I168" s="218" t="s">
        <v>715</v>
      </c>
      <c r="J168" s="223">
        <v>65</v>
      </c>
      <c r="K168" s="114">
        <v>33</v>
      </c>
      <c r="L168" s="227"/>
    </row>
    <row r="169" spans="1:12" x14ac:dyDescent="0.2">
      <c r="A169" s="57" t="s">
        <v>6</v>
      </c>
      <c r="B169" s="57" t="s">
        <v>5</v>
      </c>
      <c r="C169" s="58" t="s">
        <v>0</v>
      </c>
      <c r="D169" s="59" t="s">
        <v>131</v>
      </c>
      <c r="E169" s="98">
        <v>44</v>
      </c>
      <c r="F169" s="216" t="s">
        <v>234</v>
      </c>
      <c r="G169" s="216" t="s">
        <v>26</v>
      </c>
      <c r="H169" s="217" t="s">
        <v>36</v>
      </c>
      <c r="I169" s="218" t="s">
        <v>716</v>
      </c>
      <c r="J169" s="114">
        <v>47</v>
      </c>
      <c r="K169" s="114">
        <v>34</v>
      </c>
      <c r="L169" s="227"/>
    </row>
    <row r="170" spans="1:12" x14ac:dyDescent="0.2">
      <c r="A170" s="57" t="s">
        <v>6</v>
      </c>
      <c r="B170" s="57" t="s">
        <v>5</v>
      </c>
      <c r="C170" s="58" t="s">
        <v>0</v>
      </c>
      <c r="D170" s="59" t="s">
        <v>131</v>
      </c>
      <c r="E170" s="97">
        <v>44</v>
      </c>
      <c r="F170" s="216" t="s">
        <v>283</v>
      </c>
      <c r="G170" s="216" t="s">
        <v>717</v>
      </c>
      <c r="H170" s="217" t="s">
        <v>76</v>
      </c>
      <c r="I170" s="218" t="s">
        <v>718</v>
      </c>
      <c r="J170" s="113">
        <v>34</v>
      </c>
      <c r="K170" s="114">
        <v>49</v>
      </c>
      <c r="L170" s="227"/>
    </row>
    <row r="171" spans="1:12" x14ac:dyDescent="0.2">
      <c r="A171" s="57" t="s">
        <v>6</v>
      </c>
      <c r="B171" s="57" t="s">
        <v>5</v>
      </c>
      <c r="C171" s="58" t="s">
        <v>0</v>
      </c>
      <c r="D171" s="59" t="s">
        <v>131</v>
      </c>
      <c r="E171" s="98">
        <v>46</v>
      </c>
      <c r="F171" s="216" t="s">
        <v>719</v>
      </c>
      <c r="G171" s="216" t="s">
        <v>46</v>
      </c>
      <c r="H171" s="217" t="s">
        <v>454</v>
      </c>
      <c r="I171" s="218" t="s">
        <v>720</v>
      </c>
      <c r="J171" s="114">
        <v>35</v>
      </c>
      <c r="K171" s="114">
        <v>45</v>
      </c>
      <c r="L171" s="227"/>
    </row>
    <row r="172" spans="1:12" x14ac:dyDescent="0.2">
      <c r="A172" s="57" t="s">
        <v>6</v>
      </c>
      <c r="B172" s="57" t="s">
        <v>5</v>
      </c>
      <c r="C172" s="58" t="s">
        <v>0</v>
      </c>
      <c r="D172" s="59" t="s">
        <v>131</v>
      </c>
      <c r="E172" s="97">
        <v>47</v>
      </c>
      <c r="F172" s="216" t="s">
        <v>280</v>
      </c>
      <c r="G172" s="216" t="s">
        <v>281</v>
      </c>
      <c r="H172" s="217" t="s">
        <v>76</v>
      </c>
      <c r="I172" s="218" t="s">
        <v>721</v>
      </c>
      <c r="J172" s="114">
        <v>98</v>
      </c>
      <c r="K172" s="114">
        <v>36</v>
      </c>
      <c r="L172" s="227"/>
    </row>
    <row r="173" spans="1:12" x14ac:dyDescent="0.2">
      <c r="A173" s="57" t="s">
        <v>6</v>
      </c>
      <c r="B173" s="57" t="s">
        <v>5</v>
      </c>
      <c r="C173" s="58" t="s">
        <v>0</v>
      </c>
      <c r="D173" s="59" t="s">
        <v>131</v>
      </c>
      <c r="E173" s="98">
        <v>48</v>
      </c>
      <c r="F173" s="216" t="s">
        <v>31</v>
      </c>
      <c r="G173" s="216" t="s">
        <v>722</v>
      </c>
      <c r="H173" s="217" t="s">
        <v>62</v>
      </c>
      <c r="I173" s="218" t="s">
        <v>723</v>
      </c>
      <c r="J173" s="223">
        <v>38</v>
      </c>
      <c r="K173" s="114">
        <v>69</v>
      </c>
      <c r="L173" s="227"/>
    </row>
    <row r="174" spans="1:12" x14ac:dyDescent="0.2">
      <c r="A174" s="57" t="s">
        <v>6</v>
      </c>
      <c r="B174" s="57" t="s">
        <v>5</v>
      </c>
      <c r="C174" s="58" t="s">
        <v>0</v>
      </c>
      <c r="D174" s="59" t="s">
        <v>131</v>
      </c>
      <c r="E174" s="97">
        <v>49</v>
      </c>
      <c r="F174" s="216" t="s">
        <v>224</v>
      </c>
      <c r="G174" s="216" t="s">
        <v>225</v>
      </c>
      <c r="H174" s="217" t="s">
        <v>39</v>
      </c>
      <c r="I174" s="218" t="s">
        <v>724</v>
      </c>
      <c r="J174" s="114">
        <v>61</v>
      </c>
      <c r="K174" s="114">
        <v>39</v>
      </c>
      <c r="L174" s="227"/>
    </row>
    <row r="175" spans="1:12" x14ac:dyDescent="0.2">
      <c r="A175" s="57" t="s">
        <v>6</v>
      </c>
      <c r="B175" s="57" t="s">
        <v>5</v>
      </c>
      <c r="C175" s="58" t="s">
        <v>0</v>
      </c>
      <c r="D175" s="59" t="s">
        <v>131</v>
      </c>
      <c r="E175" s="98">
        <v>50</v>
      </c>
      <c r="F175" s="216" t="s">
        <v>584</v>
      </c>
      <c r="G175" s="216" t="s">
        <v>309</v>
      </c>
      <c r="H175" s="217" t="s">
        <v>66</v>
      </c>
      <c r="I175" s="218" t="s">
        <v>585</v>
      </c>
      <c r="J175" s="223">
        <v>40</v>
      </c>
      <c r="K175" s="114">
        <v>37</v>
      </c>
      <c r="L175" s="227"/>
    </row>
    <row r="176" spans="1:12" x14ac:dyDescent="0.2">
      <c r="A176" s="57" t="s">
        <v>6</v>
      </c>
      <c r="B176" s="57" t="s">
        <v>5</v>
      </c>
      <c r="C176" s="58" t="s">
        <v>0</v>
      </c>
      <c r="D176" s="59" t="s">
        <v>131</v>
      </c>
      <c r="E176" s="97">
        <v>51</v>
      </c>
      <c r="F176" s="220" t="s">
        <v>725</v>
      </c>
      <c r="G176" s="220" t="s">
        <v>71</v>
      </c>
      <c r="H176" s="221" t="s">
        <v>37</v>
      </c>
      <c r="I176" s="222" t="s">
        <v>726</v>
      </c>
      <c r="J176" s="114">
        <v>42</v>
      </c>
      <c r="K176" s="114">
        <v>96</v>
      </c>
      <c r="L176" s="227"/>
    </row>
    <row r="177" spans="1:12" x14ac:dyDescent="0.2">
      <c r="A177" s="57" t="s">
        <v>6</v>
      </c>
      <c r="B177" s="57" t="s">
        <v>5</v>
      </c>
      <c r="C177" s="58" t="s">
        <v>0</v>
      </c>
      <c r="D177" s="59" t="s">
        <v>131</v>
      </c>
      <c r="E177" s="97">
        <v>53</v>
      </c>
      <c r="F177" s="220" t="s">
        <v>727</v>
      </c>
      <c r="G177" s="220" t="s">
        <v>728</v>
      </c>
      <c r="H177" s="221" t="s">
        <v>62</v>
      </c>
      <c r="I177" s="222" t="s">
        <v>729</v>
      </c>
      <c r="J177" s="114">
        <v>44</v>
      </c>
      <c r="K177" s="113">
        <v>47</v>
      </c>
      <c r="L177" s="227"/>
    </row>
    <row r="178" spans="1:12" x14ac:dyDescent="0.2">
      <c r="A178" s="57" t="s">
        <v>6</v>
      </c>
      <c r="B178" s="57" t="s">
        <v>5</v>
      </c>
      <c r="C178" s="58" t="s">
        <v>0</v>
      </c>
      <c r="D178" s="59" t="s">
        <v>131</v>
      </c>
      <c r="E178" s="98">
        <v>52</v>
      </c>
      <c r="F178" s="216" t="s">
        <v>730</v>
      </c>
      <c r="G178" s="216" t="s">
        <v>22</v>
      </c>
      <c r="H178" s="217" t="s">
        <v>35</v>
      </c>
      <c r="I178" s="218" t="s">
        <v>731</v>
      </c>
      <c r="J178" s="114">
        <v>83</v>
      </c>
      <c r="K178" s="114">
        <v>44</v>
      </c>
      <c r="L178" s="227"/>
    </row>
    <row r="179" spans="1:12" x14ac:dyDescent="0.2">
      <c r="A179" s="57" t="s">
        <v>6</v>
      </c>
      <c r="B179" s="57" t="s">
        <v>5</v>
      </c>
      <c r="C179" s="58" t="s">
        <v>0</v>
      </c>
      <c r="D179" s="59" t="s">
        <v>131</v>
      </c>
      <c r="E179" s="97">
        <v>54</v>
      </c>
      <c r="F179" s="216" t="s">
        <v>732</v>
      </c>
      <c r="G179" s="216" t="s">
        <v>236</v>
      </c>
      <c r="H179" s="217" t="s">
        <v>62</v>
      </c>
      <c r="I179" s="218" t="s">
        <v>733</v>
      </c>
      <c r="J179" s="114">
        <v>45</v>
      </c>
      <c r="K179" s="114">
        <v>50</v>
      </c>
      <c r="L179" s="227"/>
    </row>
    <row r="180" spans="1:12" x14ac:dyDescent="0.2">
      <c r="A180" s="57" t="s">
        <v>6</v>
      </c>
      <c r="B180" s="57" t="s">
        <v>5</v>
      </c>
      <c r="C180" s="58" t="s">
        <v>0</v>
      </c>
      <c r="D180" s="59" t="s">
        <v>131</v>
      </c>
      <c r="E180" s="98">
        <v>54</v>
      </c>
      <c r="F180" s="216" t="s">
        <v>734</v>
      </c>
      <c r="G180" s="216" t="s">
        <v>735</v>
      </c>
      <c r="H180" s="217" t="s">
        <v>76</v>
      </c>
      <c r="I180" s="218" t="s">
        <v>736</v>
      </c>
      <c r="J180" s="223">
        <v>57</v>
      </c>
      <c r="K180" s="114">
        <v>46</v>
      </c>
      <c r="L180" s="227"/>
    </row>
    <row r="181" spans="1:12" x14ac:dyDescent="0.2">
      <c r="A181" s="57" t="s">
        <v>6</v>
      </c>
      <c r="B181" s="57" t="s">
        <v>5</v>
      </c>
      <c r="C181" s="58" t="s">
        <v>0</v>
      </c>
      <c r="D181" s="59" t="s">
        <v>131</v>
      </c>
      <c r="E181" s="98">
        <v>56</v>
      </c>
      <c r="F181" s="216" t="s">
        <v>737</v>
      </c>
      <c r="G181" s="216" t="s">
        <v>51</v>
      </c>
      <c r="H181" s="217" t="s">
        <v>454</v>
      </c>
      <c r="I181" s="218" t="s">
        <v>738</v>
      </c>
      <c r="J181" s="219">
        <v>46</v>
      </c>
      <c r="K181" s="114">
        <v>65</v>
      </c>
      <c r="L181" s="227"/>
    </row>
    <row r="182" spans="1:12" x14ac:dyDescent="0.2">
      <c r="A182" s="57" t="s">
        <v>6</v>
      </c>
      <c r="B182" s="57" t="s">
        <v>5</v>
      </c>
      <c r="C182" s="58" t="s">
        <v>0</v>
      </c>
      <c r="D182" s="59" t="s">
        <v>131</v>
      </c>
      <c r="E182" s="97">
        <v>57</v>
      </c>
      <c r="F182" s="216" t="s">
        <v>739</v>
      </c>
      <c r="G182" s="216" t="s">
        <v>740</v>
      </c>
      <c r="H182" s="217" t="s">
        <v>39</v>
      </c>
      <c r="I182" s="218" t="s">
        <v>741</v>
      </c>
      <c r="J182" s="114">
        <v>48</v>
      </c>
      <c r="K182" s="114">
        <v>63</v>
      </c>
      <c r="L182" s="227"/>
    </row>
    <row r="183" spans="1:12" x14ac:dyDescent="0.2">
      <c r="A183" s="57" t="s">
        <v>6</v>
      </c>
      <c r="B183" s="57" t="s">
        <v>5</v>
      </c>
      <c r="C183" s="58" t="s">
        <v>0</v>
      </c>
      <c r="D183" s="59" t="s">
        <v>131</v>
      </c>
      <c r="E183" s="98">
        <v>58</v>
      </c>
      <c r="F183" s="216" t="s">
        <v>742</v>
      </c>
      <c r="G183" s="216" t="s">
        <v>51</v>
      </c>
      <c r="H183" s="217" t="s">
        <v>454</v>
      </c>
      <c r="I183" s="218" t="s">
        <v>743</v>
      </c>
      <c r="J183" s="219">
        <v>70</v>
      </c>
      <c r="K183" s="114">
        <v>48</v>
      </c>
      <c r="L183" s="227"/>
    </row>
    <row r="184" spans="1:12" x14ac:dyDescent="0.2">
      <c r="A184" s="57" t="s">
        <v>6</v>
      </c>
      <c r="B184" s="57" t="s">
        <v>5</v>
      </c>
      <c r="C184" s="58" t="s">
        <v>0</v>
      </c>
      <c r="D184" s="59" t="s">
        <v>131</v>
      </c>
      <c r="E184" s="97">
        <v>59</v>
      </c>
      <c r="F184" s="216" t="s">
        <v>744</v>
      </c>
      <c r="G184" s="216" t="s">
        <v>745</v>
      </c>
      <c r="H184" s="217" t="s">
        <v>454</v>
      </c>
      <c r="I184" s="218" t="s">
        <v>746</v>
      </c>
      <c r="J184" s="223">
        <v>54</v>
      </c>
      <c r="K184" s="114">
        <v>51</v>
      </c>
      <c r="L184" s="227"/>
    </row>
    <row r="185" spans="1:12" x14ac:dyDescent="0.2">
      <c r="A185" s="57" t="s">
        <v>6</v>
      </c>
      <c r="B185" s="57" t="s">
        <v>5</v>
      </c>
      <c r="C185" s="58" t="s">
        <v>0</v>
      </c>
      <c r="D185" s="59" t="s">
        <v>131</v>
      </c>
      <c r="E185" s="98">
        <v>59</v>
      </c>
      <c r="F185" s="216" t="s">
        <v>315</v>
      </c>
      <c r="G185" s="216" t="s">
        <v>288</v>
      </c>
      <c r="H185" s="217" t="s">
        <v>62</v>
      </c>
      <c r="I185" s="218" t="s">
        <v>747</v>
      </c>
      <c r="J185" s="223">
        <v>51</v>
      </c>
      <c r="K185" s="114">
        <v>54</v>
      </c>
      <c r="L185" s="227"/>
    </row>
    <row r="186" spans="1:12" x14ac:dyDescent="0.2">
      <c r="A186" s="57" t="s">
        <v>6</v>
      </c>
      <c r="B186" s="57" t="s">
        <v>5</v>
      </c>
      <c r="C186" s="58" t="s">
        <v>0</v>
      </c>
      <c r="D186" s="59" t="s">
        <v>131</v>
      </c>
      <c r="E186" s="97">
        <v>61</v>
      </c>
      <c r="F186" s="216" t="s">
        <v>59</v>
      </c>
      <c r="G186" s="216" t="s">
        <v>295</v>
      </c>
      <c r="H186" s="217" t="s">
        <v>38</v>
      </c>
      <c r="I186" s="218" t="s">
        <v>748</v>
      </c>
      <c r="J186" s="113">
        <v>69</v>
      </c>
      <c r="K186" s="114">
        <v>52</v>
      </c>
      <c r="L186" s="227"/>
    </row>
    <row r="187" spans="1:12" x14ac:dyDescent="0.2">
      <c r="A187" s="57" t="s">
        <v>6</v>
      </c>
      <c r="B187" s="57" t="s">
        <v>5</v>
      </c>
      <c r="C187" s="58" t="s">
        <v>0</v>
      </c>
      <c r="D187" s="59" t="s">
        <v>131</v>
      </c>
      <c r="E187" s="98">
        <v>62</v>
      </c>
      <c r="F187" s="216" t="s">
        <v>749</v>
      </c>
      <c r="G187" s="216" t="s">
        <v>46</v>
      </c>
      <c r="H187" s="217" t="s">
        <v>35</v>
      </c>
      <c r="I187" s="218" t="s">
        <v>750</v>
      </c>
      <c r="J187" s="114">
        <v>74</v>
      </c>
      <c r="K187" s="114">
        <v>53</v>
      </c>
      <c r="L187" s="227"/>
    </row>
    <row r="188" spans="1:12" x14ac:dyDescent="0.2">
      <c r="A188" s="57" t="s">
        <v>6</v>
      </c>
      <c r="B188" s="57" t="s">
        <v>5</v>
      </c>
      <c r="C188" s="58" t="s">
        <v>0</v>
      </c>
      <c r="D188" s="59" t="s">
        <v>131</v>
      </c>
      <c r="E188" s="97">
        <v>62</v>
      </c>
      <c r="F188" s="216" t="s">
        <v>321</v>
      </c>
      <c r="G188" s="216" t="s">
        <v>65</v>
      </c>
      <c r="H188" s="217" t="s">
        <v>35</v>
      </c>
      <c r="I188" s="218" t="s">
        <v>751</v>
      </c>
      <c r="J188" s="113">
        <v>73</v>
      </c>
      <c r="K188" s="114">
        <v>55</v>
      </c>
      <c r="L188" s="227"/>
    </row>
    <row r="189" spans="1:12" x14ac:dyDescent="0.2">
      <c r="A189" s="57" t="s">
        <v>6</v>
      </c>
      <c r="B189" s="57" t="s">
        <v>5</v>
      </c>
      <c r="C189" s="58" t="s">
        <v>0</v>
      </c>
      <c r="D189" s="59" t="s">
        <v>131</v>
      </c>
      <c r="E189" s="98">
        <v>64</v>
      </c>
      <c r="F189" s="216" t="s">
        <v>313</v>
      </c>
      <c r="G189" s="216" t="s">
        <v>314</v>
      </c>
      <c r="H189" s="217" t="s">
        <v>62</v>
      </c>
      <c r="I189" s="218" t="s">
        <v>752</v>
      </c>
      <c r="J189" s="223">
        <v>55</v>
      </c>
      <c r="K189" s="114">
        <v>56</v>
      </c>
      <c r="L189" s="227"/>
    </row>
    <row r="190" spans="1:12" x14ac:dyDescent="0.2">
      <c r="A190" s="57" t="s">
        <v>6</v>
      </c>
      <c r="B190" s="57" t="s">
        <v>5</v>
      </c>
      <c r="C190" s="58" t="s">
        <v>0</v>
      </c>
      <c r="D190" s="59" t="s">
        <v>131</v>
      </c>
      <c r="E190" s="97">
        <v>65</v>
      </c>
      <c r="F190" s="216" t="s">
        <v>753</v>
      </c>
      <c r="G190" s="216" t="s">
        <v>318</v>
      </c>
      <c r="H190" s="217" t="s">
        <v>76</v>
      </c>
      <c r="I190" s="218" t="s">
        <v>754</v>
      </c>
      <c r="J190" s="114">
        <v>56</v>
      </c>
      <c r="K190" s="114">
        <v>61</v>
      </c>
      <c r="L190" s="227"/>
    </row>
    <row r="191" spans="1:12" x14ac:dyDescent="0.2">
      <c r="A191" s="57" t="s">
        <v>6</v>
      </c>
      <c r="B191" s="57" t="s">
        <v>5</v>
      </c>
      <c r="C191" s="58" t="s">
        <v>0</v>
      </c>
      <c r="D191" s="59" t="s">
        <v>131</v>
      </c>
      <c r="E191" s="98">
        <v>66</v>
      </c>
      <c r="F191" s="220" t="s">
        <v>755</v>
      </c>
      <c r="G191" s="220" t="s">
        <v>294</v>
      </c>
      <c r="H191" s="221" t="s">
        <v>44</v>
      </c>
      <c r="I191" s="222" t="s">
        <v>756</v>
      </c>
      <c r="J191" s="223">
        <v>100</v>
      </c>
      <c r="K191" s="113">
        <v>57</v>
      </c>
      <c r="L191" s="227"/>
    </row>
    <row r="192" spans="1:12" x14ac:dyDescent="0.2">
      <c r="A192" s="57" t="s">
        <v>6</v>
      </c>
      <c r="B192" s="57" t="s">
        <v>5</v>
      </c>
      <c r="C192" s="58" t="s">
        <v>0</v>
      </c>
      <c r="D192" s="59" t="s">
        <v>131</v>
      </c>
      <c r="E192" s="97">
        <v>67</v>
      </c>
      <c r="F192" s="216" t="s">
        <v>757</v>
      </c>
      <c r="G192" s="216" t="s">
        <v>758</v>
      </c>
      <c r="H192" s="217" t="s">
        <v>44</v>
      </c>
      <c r="I192" s="218" t="s">
        <v>759</v>
      </c>
      <c r="J192" s="114">
        <v>58</v>
      </c>
      <c r="K192" s="114">
        <v>70</v>
      </c>
      <c r="L192" s="227"/>
    </row>
    <row r="193" spans="1:12" x14ac:dyDescent="0.2">
      <c r="A193" s="57" t="s">
        <v>6</v>
      </c>
      <c r="B193" s="57" t="s">
        <v>5</v>
      </c>
      <c r="C193" s="58" t="s">
        <v>0</v>
      </c>
      <c r="D193" s="59" t="s">
        <v>131</v>
      </c>
      <c r="E193" s="98">
        <v>68</v>
      </c>
      <c r="F193" s="220" t="s">
        <v>760</v>
      </c>
      <c r="G193" s="220" t="s">
        <v>226</v>
      </c>
      <c r="H193" s="221" t="s">
        <v>39</v>
      </c>
      <c r="I193" s="222" t="s">
        <v>761</v>
      </c>
      <c r="J193" s="114">
        <v>59</v>
      </c>
      <c r="K193" s="114">
        <v>79</v>
      </c>
      <c r="L193" s="227"/>
    </row>
    <row r="194" spans="1:12" x14ac:dyDescent="0.2">
      <c r="A194" s="57" t="s">
        <v>6</v>
      </c>
      <c r="B194" s="57" t="s">
        <v>5</v>
      </c>
      <c r="C194" s="58" t="s">
        <v>0</v>
      </c>
      <c r="D194" s="59" t="s">
        <v>131</v>
      </c>
      <c r="E194" s="97">
        <v>69</v>
      </c>
      <c r="F194" s="220" t="s">
        <v>762</v>
      </c>
      <c r="G194" s="220" t="s">
        <v>310</v>
      </c>
      <c r="H194" s="221" t="s">
        <v>44</v>
      </c>
      <c r="I194" s="222" t="s">
        <v>763</v>
      </c>
      <c r="J194" s="114">
        <v>77</v>
      </c>
      <c r="K194" s="114">
        <v>60</v>
      </c>
      <c r="L194" s="227"/>
    </row>
    <row r="195" spans="1:12" x14ac:dyDescent="0.2">
      <c r="A195" s="57" t="s">
        <v>6</v>
      </c>
      <c r="B195" s="57" t="s">
        <v>5</v>
      </c>
      <c r="C195" s="58" t="s">
        <v>0</v>
      </c>
      <c r="D195" s="59" t="s">
        <v>131</v>
      </c>
      <c r="E195" s="98">
        <v>70</v>
      </c>
      <c r="F195" s="216" t="s">
        <v>303</v>
      </c>
      <c r="G195" s="216" t="s">
        <v>241</v>
      </c>
      <c r="H195" s="217" t="s">
        <v>62</v>
      </c>
      <c r="I195" s="218" t="s">
        <v>764</v>
      </c>
      <c r="J195" s="114">
        <v>60</v>
      </c>
      <c r="K195" s="114">
        <v>78</v>
      </c>
      <c r="L195" s="227"/>
    </row>
    <row r="196" spans="1:12" x14ac:dyDescent="0.2">
      <c r="A196" s="57" t="s">
        <v>6</v>
      </c>
      <c r="B196" s="57" t="s">
        <v>5</v>
      </c>
      <c r="C196" s="58" t="s">
        <v>0</v>
      </c>
      <c r="D196" s="59" t="s">
        <v>131</v>
      </c>
      <c r="E196" s="97">
        <v>71</v>
      </c>
      <c r="F196" s="220" t="s">
        <v>765</v>
      </c>
      <c r="G196" s="220" t="s">
        <v>766</v>
      </c>
      <c r="H196" s="221" t="s">
        <v>62</v>
      </c>
      <c r="I196" s="222" t="s">
        <v>767</v>
      </c>
      <c r="J196" s="114">
        <v>62</v>
      </c>
      <c r="K196" s="114">
        <v>62</v>
      </c>
      <c r="L196" s="227"/>
    </row>
    <row r="197" spans="1:12" x14ac:dyDescent="0.2">
      <c r="A197" s="57" t="s">
        <v>6</v>
      </c>
      <c r="B197" s="57" t="s">
        <v>5</v>
      </c>
      <c r="C197" s="58" t="s">
        <v>0</v>
      </c>
      <c r="D197" s="59" t="s">
        <v>131</v>
      </c>
      <c r="E197" s="98">
        <v>72</v>
      </c>
      <c r="F197" s="216" t="s">
        <v>768</v>
      </c>
      <c r="G197" s="216" t="s">
        <v>769</v>
      </c>
      <c r="H197" s="217" t="s">
        <v>44</v>
      </c>
      <c r="I197" s="218" t="s">
        <v>770</v>
      </c>
      <c r="J197" s="113">
        <v>78</v>
      </c>
      <c r="K197" s="114">
        <v>64</v>
      </c>
      <c r="L197" s="227"/>
    </row>
    <row r="198" spans="1:12" x14ac:dyDescent="0.2">
      <c r="A198" s="57" t="s">
        <v>6</v>
      </c>
      <c r="B198" s="57" t="s">
        <v>5</v>
      </c>
      <c r="C198" s="58" t="s">
        <v>0</v>
      </c>
      <c r="D198" s="59" t="s">
        <v>131</v>
      </c>
      <c r="E198" s="97">
        <v>73</v>
      </c>
      <c r="F198" s="216" t="s">
        <v>771</v>
      </c>
      <c r="G198" s="216" t="s">
        <v>80</v>
      </c>
      <c r="H198" s="217" t="s">
        <v>66</v>
      </c>
      <c r="I198" s="218" t="s">
        <v>772</v>
      </c>
      <c r="J198" s="114">
        <v>64</v>
      </c>
      <c r="K198" s="114">
        <v>98</v>
      </c>
      <c r="L198" s="227"/>
    </row>
    <row r="199" spans="1:12" x14ac:dyDescent="0.2">
      <c r="A199" s="57" t="s">
        <v>6</v>
      </c>
      <c r="B199" s="57" t="s">
        <v>5</v>
      </c>
      <c r="C199" s="58" t="s">
        <v>0</v>
      </c>
      <c r="D199" s="59" t="s">
        <v>131</v>
      </c>
      <c r="E199" s="98">
        <v>71</v>
      </c>
      <c r="F199" s="216" t="s">
        <v>773</v>
      </c>
      <c r="G199" s="216" t="s">
        <v>20</v>
      </c>
      <c r="H199" s="217" t="s">
        <v>38</v>
      </c>
      <c r="I199" s="218" t="s">
        <v>774</v>
      </c>
      <c r="J199" s="223">
        <v>66</v>
      </c>
      <c r="K199" s="114">
        <v>82</v>
      </c>
      <c r="L199" s="227"/>
    </row>
    <row r="200" spans="1:12" x14ac:dyDescent="0.2">
      <c r="A200" s="57" t="s">
        <v>6</v>
      </c>
      <c r="B200" s="57" t="s">
        <v>5</v>
      </c>
      <c r="C200" s="58" t="s">
        <v>0</v>
      </c>
      <c r="D200" s="59" t="s">
        <v>131</v>
      </c>
      <c r="E200" s="97">
        <v>75</v>
      </c>
      <c r="F200" s="216" t="s">
        <v>347</v>
      </c>
      <c r="G200" s="216" t="s">
        <v>348</v>
      </c>
      <c r="H200" s="217" t="s">
        <v>62</v>
      </c>
      <c r="I200" s="218" t="s">
        <v>775</v>
      </c>
      <c r="J200" s="219">
        <v>68</v>
      </c>
      <c r="K200" s="114">
        <v>66</v>
      </c>
      <c r="L200" s="227"/>
    </row>
    <row r="201" spans="1:12" x14ac:dyDescent="0.2">
      <c r="A201" s="57" t="s">
        <v>6</v>
      </c>
      <c r="B201" s="57" t="s">
        <v>5</v>
      </c>
      <c r="C201" s="58" t="s">
        <v>0</v>
      </c>
      <c r="D201" s="59" t="s">
        <v>131</v>
      </c>
      <c r="E201" s="98">
        <v>76</v>
      </c>
      <c r="F201" s="216" t="s">
        <v>776</v>
      </c>
      <c r="G201" s="216" t="s">
        <v>123</v>
      </c>
      <c r="H201" s="217" t="s">
        <v>36</v>
      </c>
      <c r="I201" s="218" t="s">
        <v>777</v>
      </c>
      <c r="J201" s="114">
        <v>81</v>
      </c>
      <c r="K201" s="114">
        <v>67</v>
      </c>
      <c r="L201" s="227"/>
    </row>
    <row r="202" spans="1:12" x14ac:dyDescent="0.2">
      <c r="A202" s="57" t="s">
        <v>6</v>
      </c>
      <c r="B202" s="57" t="s">
        <v>5</v>
      </c>
      <c r="C202" s="58" t="s">
        <v>0</v>
      </c>
      <c r="D202" s="59" t="s">
        <v>131</v>
      </c>
      <c r="E202" s="97">
        <v>77</v>
      </c>
      <c r="F202" s="216" t="s">
        <v>778</v>
      </c>
      <c r="G202" s="216" t="s">
        <v>779</v>
      </c>
      <c r="H202" s="217" t="s">
        <v>76</v>
      </c>
      <c r="I202" s="218" t="s">
        <v>780</v>
      </c>
      <c r="J202" s="223">
        <v>85</v>
      </c>
      <c r="K202" s="114">
        <v>71</v>
      </c>
      <c r="L202" s="227"/>
    </row>
    <row r="203" spans="1:12" x14ac:dyDescent="0.2">
      <c r="A203" s="57" t="s">
        <v>6</v>
      </c>
      <c r="B203" s="57" t="s">
        <v>5</v>
      </c>
      <c r="C203" s="58" t="s">
        <v>0</v>
      </c>
      <c r="D203" s="59" t="s">
        <v>131</v>
      </c>
      <c r="E203" s="98">
        <v>78</v>
      </c>
      <c r="F203" s="216" t="s">
        <v>781</v>
      </c>
      <c r="G203" s="216" t="s">
        <v>246</v>
      </c>
      <c r="H203" s="217" t="s">
        <v>76</v>
      </c>
      <c r="I203" s="218" t="s">
        <v>782</v>
      </c>
      <c r="J203" s="114">
        <v>91</v>
      </c>
      <c r="K203" s="114">
        <v>72</v>
      </c>
      <c r="L203" s="227"/>
    </row>
    <row r="204" spans="1:12" x14ac:dyDescent="0.2">
      <c r="A204" s="57" t="s">
        <v>6</v>
      </c>
      <c r="B204" s="57" t="s">
        <v>5</v>
      </c>
      <c r="C204" s="58" t="s">
        <v>0</v>
      </c>
      <c r="D204" s="59" t="s">
        <v>131</v>
      </c>
      <c r="E204" s="97">
        <v>79</v>
      </c>
      <c r="F204" s="220" t="s">
        <v>783</v>
      </c>
      <c r="G204" s="220" t="s">
        <v>784</v>
      </c>
      <c r="H204" s="221" t="s">
        <v>76</v>
      </c>
      <c r="I204" s="222" t="s">
        <v>785</v>
      </c>
      <c r="J204" s="114">
        <v>97</v>
      </c>
      <c r="K204" s="114">
        <v>74</v>
      </c>
      <c r="L204" s="227"/>
    </row>
    <row r="205" spans="1:12" x14ac:dyDescent="0.2">
      <c r="A205" s="57" t="s">
        <v>6</v>
      </c>
      <c r="B205" s="57" t="s">
        <v>5</v>
      </c>
      <c r="C205" s="58" t="s">
        <v>0</v>
      </c>
      <c r="D205" s="59" t="s">
        <v>131</v>
      </c>
      <c r="E205" s="98">
        <v>80</v>
      </c>
      <c r="F205" s="216" t="s">
        <v>786</v>
      </c>
      <c r="G205" s="216" t="s">
        <v>26</v>
      </c>
      <c r="H205" s="217" t="s">
        <v>44</v>
      </c>
      <c r="I205" s="218" t="s">
        <v>787</v>
      </c>
      <c r="J205" s="223">
        <v>80</v>
      </c>
      <c r="K205" s="114">
        <v>100</v>
      </c>
      <c r="L205" s="227"/>
    </row>
    <row r="206" spans="1:12" x14ac:dyDescent="0.2">
      <c r="A206" s="57" t="s">
        <v>6</v>
      </c>
      <c r="B206" s="57" t="s">
        <v>5</v>
      </c>
      <c r="C206" s="58" t="s">
        <v>0</v>
      </c>
      <c r="D206" s="59" t="s">
        <v>131</v>
      </c>
      <c r="E206" s="74">
        <v>81</v>
      </c>
      <c r="F206" s="216" t="s">
        <v>788</v>
      </c>
      <c r="G206" s="216" t="s">
        <v>53</v>
      </c>
      <c r="H206" s="217" t="s">
        <v>38</v>
      </c>
      <c r="I206" s="218" t="s">
        <v>789</v>
      </c>
      <c r="J206" s="223">
        <v>84</v>
      </c>
      <c r="K206" s="114">
        <v>81</v>
      </c>
      <c r="L206" s="227"/>
    </row>
    <row r="207" spans="1:12" x14ac:dyDescent="0.2">
      <c r="A207" s="57" t="s">
        <v>6</v>
      </c>
      <c r="B207" s="57" t="s">
        <v>5</v>
      </c>
      <c r="C207" s="58" t="s">
        <v>0</v>
      </c>
      <c r="D207" s="59" t="s">
        <v>131</v>
      </c>
      <c r="E207" s="74">
        <v>82</v>
      </c>
      <c r="F207" s="220" t="s">
        <v>790</v>
      </c>
      <c r="G207" s="220" t="s">
        <v>791</v>
      </c>
      <c r="H207" s="221" t="s">
        <v>36</v>
      </c>
      <c r="I207" s="222" t="s">
        <v>792</v>
      </c>
      <c r="J207" s="113">
        <v>82</v>
      </c>
      <c r="K207" s="114">
        <v>83</v>
      </c>
      <c r="L207" s="227"/>
    </row>
    <row r="208" spans="1:12" x14ac:dyDescent="0.2">
      <c r="A208" s="57" t="s">
        <v>6</v>
      </c>
      <c r="B208" s="57" t="s">
        <v>5</v>
      </c>
      <c r="C208" s="58" t="s">
        <v>0</v>
      </c>
      <c r="D208" s="59" t="s">
        <v>131</v>
      </c>
      <c r="E208" s="72">
        <v>83</v>
      </c>
      <c r="F208" s="216" t="s">
        <v>793</v>
      </c>
      <c r="G208" s="216" t="s">
        <v>629</v>
      </c>
      <c r="H208" s="217" t="s">
        <v>44</v>
      </c>
      <c r="I208" s="218" t="s">
        <v>794</v>
      </c>
      <c r="J208" s="114">
        <v>102</v>
      </c>
      <c r="K208" s="114">
        <v>84</v>
      </c>
      <c r="L208" s="227"/>
    </row>
    <row r="209" spans="1:12" x14ac:dyDescent="0.2">
      <c r="A209" s="57" t="s">
        <v>6</v>
      </c>
      <c r="B209" s="57" t="s">
        <v>5</v>
      </c>
      <c r="C209" s="58" t="s">
        <v>0</v>
      </c>
      <c r="D209" s="59" t="s">
        <v>131</v>
      </c>
      <c r="E209" s="74">
        <v>83</v>
      </c>
      <c r="F209" s="220" t="s">
        <v>795</v>
      </c>
      <c r="G209" s="220" t="s">
        <v>22</v>
      </c>
      <c r="H209" s="221" t="s">
        <v>39</v>
      </c>
      <c r="I209" s="222" t="s">
        <v>796</v>
      </c>
      <c r="J209" s="114">
        <v>88</v>
      </c>
      <c r="K209" s="114">
        <v>91</v>
      </c>
      <c r="L209" s="227"/>
    </row>
    <row r="210" spans="1:12" x14ac:dyDescent="0.2">
      <c r="A210" s="57" t="s">
        <v>6</v>
      </c>
      <c r="B210" s="57" t="s">
        <v>5</v>
      </c>
      <c r="C210" s="58" t="s">
        <v>0</v>
      </c>
      <c r="D210" s="59" t="s">
        <v>131</v>
      </c>
      <c r="E210" s="72">
        <v>85</v>
      </c>
      <c r="F210" s="216" t="s">
        <v>797</v>
      </c>
      <c r="G210" s="216" t="s">
        <v>798</v>
      </c>
      <c r="H210" s="217" t="s">
        <v>44</v>
      </c>
      <c r="I210" s="218" t="s">
        <v>799</v>
      </c>
      <c r="J210" s="223">
        <v>92</v>
      </c>
      <c r="K210" s="114">
        <v>92</v>
      </c>
      <c r="L210" s="227"/>
    </row>
    <row r="211" spans="1:12" x14ac:dyDescent="0.2">
      <c r="A211" s="57" t="s">
        <v>6</v>
      </c>
      <c r="B211" s="57" t="s">
        <v>5</v>
      </c>
      <c r="C211" s="58" t="s">
        <v>0</v>
      </c>
      <c r="D211" s="59" t="s">
        <v>131</v>
      </c>
      <c r="E211" s="74">
        <v>86</v>
      </c>
      <c r="F211" s="216" t="s">
        <v>237</v>
      </c>
      <c r="G211" s="216" t="s">
        <v>52</v>
      </c>
      <c r="H211" s="217" t="s">
        <v>36</v>
      </c>
      <c r="I211" s="218" t="s">
        <v>800</v>
      </c>
      <c r="J211" s="114">
        <v>93</v>
      </c>
      <c r="K211" s="114">
        <v>93</v>
      </c>
      <c r="L211" s="227"/>
    </row>
    <row r="212" spans="1:12" x14ac:dyDescent="0.2">
      <c r="A212" s="57" t="s">
        <v>6</v>
      </c>
      <c r="B212" s="57" t="s">
        <v>5</v>
      </c>
      <c r="C212" s="58" t="s">
        <v>0</v>
      </c>
      <c r="D212" s="59" t="s">
        <v>131</v>
      </c>
      <c r="E212" s="72">
        <v>87</v>
      </c>
      <c r="F212" s="220" t="s">
        <v>532</v>
      </c>
      <c r="G212" s="220" t="s">
        <v>309</v>
      </c>
      <c r="H212" s="221" t="s">
        <v>62</v>
      </c>
      <c r="I212" s="222" t="s">
        <v>801</v>
      </c>
      <c r="J212" s="114">
        <v>99</v>
      </c>
      <c r="K212" s="114">
        <v>97</v>
      </c>
      <c r="L212" s="227"/>
    </row>
    <row r="213" spans="1:12" x14ac:dyDescent="0.2">
      <c r="A213" s="57" t="s">
        <v>6</v>
      </c>
      <c r="B213" s="57" t="s">
        <v>5</v>
      </c>
      <c r="C213" s="58" t="s">
        <v>0</v>
      </c>
      <c r="D213" s="59" t="s">
        <v>131</v>
      </c>
      <c r="E213" s="74">
        <v>88</v>
      </c>
      <c r="F213" s="220" t="s">
        <v>802</v>
      </c>
      <c r="G213" s="220" t="s">
        <v>295</v>
      </c>
      <c r="H213" s="221" t="s">
        <v>76</v>
      </c>
      <c r="I213" s="222" t="s">
        <v>803</v>
      </c>
      <c r="J213" s="113">
        <v>101</v>
      </c>
      <c r="K213" s="113">
        <v>76</v>
      </c>
      <c r="L213" s="227"/>
    </row>
    <row r="214" spans="1:12" x14ac:dyDescent="0.2">
      <c r="A214" s="57" t="s">
        <v>6</v>
      </c>
      <c r="B214" s="57" t="s">
        <v>5</v>
      </c>
      <c r="C214" s="58" t="s">
        <v>0</v>
      </c>
      <c r="D214" s="59" t="s">
        <v>131</v>
      </c>
      <c r="E214" s="72">
        <v>89</v>
      </c>
      <c r="F214" s="220" t="s">
        <v>268</v>
      </c>
      <c r="G214" s="220" t="s">
        <v>228</v>
      </c>
      <c r="H214" s="221" t="s">
        <v>35</v>
      </c>
      <c r="I214" s="222" t="s">
        <v>804</v>
      </c>
      <c r="J214" s="113">
        <v>10</v>
      </c>
      <c r="K214" s="224"/>
      <c r="L214" s="227"/>
    </row>
    <row r="215" spans="1:12" x14ac:dyDescent="0.2">
      <c r="A215" s="57" t="s">
        <v>6</v>
      </c>
      <c r="B215" s="57" t="s">
        <v>5</v>
      </c>
      <c r="C215" s="58" t="s">
        <v>0</v>
      </c>
      <c r="D215" s="59" t="s">
        <v>131</v>
      </c>
      <c r="E215" s="72">
        <v>89</v>
      </c>
      <c r="F215" s="220" t="s">
        <v>805</v>
      </c>
      <c r="G215" s="220" t="s">
        <v>806</v>
      </c>
      <c r="H215" s="221" t="s">
        <v>76</v>
      </c>
      <c r="I215" s="222" t="s">
        <v>807</v>
      </c>
      <c r="J215" s="223">
        <v>12</v>
      </c>
      <c r="K215" s="224"/>
      <c r="L215" s="227"/>
    </row>
    <row r="216" spans="1:12" x14ac:dyDescent="0.2">
      <c r="A216" s="57" t="s">
        <v>6</v>
      </c>
      <c r="B216" s="57" t="s">
        <v>5</v>
      </c>
      <c r="C216" s="58" t="s">
        <v>0</v>
      </c>
      <c r="D216" s="59" t="s">
        <v>131</v>
      </c>
      <c r="E216" s="72">
        <v>91</v>
      </c>
      <c r="F216" s="216" t="s">
        <v>238</v>
      </c>
      <c r="G216" s="216" t="s">
        <v>23</v>
      </c>
      <c r="H216" s="217" t="s">
        <v>36</v>
      </c>
      <c r="I216" s="218" t="s">
        <v>808</v>
      </c>
      <c r="J216" s="224"/>
      <c r="K216" s="114">
        <v>16</v>
      </c>
      <c r="L216" s="227"/>
    </row>
    <row r="217" spans="1:12" x14ac:dyDescent="0.2">
      <c r="A217" s="57" t="s">
        <v>6</v>
      </c>
      <c r="B217" s="57" t="s">
        <v>5</v>
      </c>
      <c r="C217" s="58" t="s">
        <v>0</v>
      </c>
      <c r="D217" s="59" t="s">
        <v>131</v>
      </c>
      <c r="E217" s="72">
        <v>92</v>
      </c>
      <c r="F217" s="220" t="s">
        <v>266</v>
      </c>
      <c r="G217" s="220" t="s">
        <v>267</v>
      </c>
      <c r="H217" s="221" t="s">
        <v>35</v>
      </c>
      <c r="I217" s="222" t="s">
        <v>809</v>
      </c>
      <c r="J217" s="114">
        <v>16</v>
      </c>
      <c r="K217" s="224"/>
      <c r="L217" s="227"/>
    </row>
    <row r="218" spans="1:12" x14ac:dyDescent="0.2">
      <c r="A218" s="57" t="s">
        <v>6</v>
      </c>
      <c r="B218" s="57" t="s">
        <v>5</v>
      </c>
      <c r="C218" s="58" t="s">
        <v>0</v>
      </c>
      <c r="D218" s="59" t="s">
        <v>131</v>
      </c>
      <c r="E218" s="73">
        <v>93</v>
      </c>
      <c r="F218" s="220" t="s">
        <v>149</v>
      </c>
      <c r="G218" s="220" t="s">
        <v>22</v>
      </c>
      <c r="H218" s="221" t="s">
        <v>77</v>
      </c>
      <c r="I218" s="222" t="s">
        <v>810</v>
      </c>
      <c r="J218" s="114">
        <v>18</v>
      </c>
      <c r="K218" s="224"/>
      <c r="L218" s="227"/>
    </row>
    <row r="219" spans="1:12" x14ac:dyDescent="0.2">
      <c r="A219" s="57" t="s">
        <v>6</v>
      </c>
      <c r="B219" s="57" t="s">
        <v>5</v>
      </c>
      <c r="C219" s="58" t="s">
        <v>0</v>
      </c>
      <c r="D219" s="59" t="s">
        <v>131</v>
      </c>
      <c r="E219" s="72">
        <v>94</v>
      </c>
      <c r="F219" s="216" t="s">
        <v>271</v>
      </c>
      <c r="G219" s="216" t="s">
        <v>272</v>
      </c>
      <c r="H219" s="217" t="s">
        <v>35</v>
      </c>
      <c r="I219" s="218" t="s">
        <v>811</v>
      </c>
      <c r="J219" s="224"/>
      <c r="K219" s="114">
        <v>18</v>
      </c>
      <c r="L219" s="227"/>
    </row>
    <row r="220" spans="1:12" x14ac:dyDescent="0.2">
      <c r="A220" s="57" t="s">
        <v>6</v>
      </c>
      <c r="B220" s="57" t="s">
        <v>5</v>
      </c>
      <c r="C220" s="58" t="s">
        <v>0</v>
      </c>
      <c r="D220" s="59" t="s">
        <v>131</v>
      </c>
      <c r="E220" s="72">
        <v>94</v>
      </c>
      <c r="F220" s="220" t="s">
        <v>812</v>
      </c>
      <c r="G220" s="220" t="s">
        <v>278</v>
      </c>
      <c r="H220" s="221" t="s">
        <v>35</v>
      </c>
      <c r="I220" s="222" t="s">
        <v>813</v>
      </c>
      <c r="J220" s="114">
        <v>23</v>
      </c>
      <c r="K220" s="224"/>
      <c r="L220" s="227"/>
    </row>
    <row r="221" spans="1:12" x14ac:dyDescent="0.2">
      <c r="A221" s="57" t="s">
        <v>6</v>
      </c>
      <c r="B221" s="57" t="s">
        <v>5</v>
      </c>
      <c r="C221" s="58" t="s">
        <v>0</v>
      </c>
      <c r="D221" s="59" t="s">
        <v>131</v>
      </c>
      <c r="E221" s="72">
        <v>95</v>
      </c>
      <c r="F221" s="220" t="s">
        <v>31</v>
      </c>
      <c r="G221" s="220" t="s">
        <v>324</v>
      </c>
      <c r="H221" s="221" t="s">
        <v>36</v>
      </c>
      <c r="I221" s="222" t="s">
        <v>814</v>
      </c>
      <c r="J221" s="113">
        <v>28</v>
      </c>
      <c r="K221" s="224"/>
      <c r="L221" s="227"/>
    </row>
    <row r="222" spans="1:12" x14ac:dyDescent="0.2">
      <c r="A222" s="57" t="s">
        <v>6</v>
      </c>
      <c r="B222" s="57" t="s">
        <v>5</v>
      </c>
      <c r="C222" s="58" t="s">
        <v>0</v>
      </c>
      <c r="D222" s="59" t="s">
        <v>131</v>
      </c>
      <c r="E222" s="72">
        <v>96</v>
      </c>
      <c r="F222" s="220" t="s">
        <v>157</v>
      </c>
      <c r="G222" s="220" t="s">
        <v>53</v>
      </c>
      <c r="H222" s="221" t="s">
        <v>454</v>
      </c>
      <c r="I222" s="222" t="s">
        <v>579</v>
      </c>
      <c r="J222" s="223">
        <v>32</v>
      </c>
      <c r="K222" s="224"/>
      <c r="L222" s="227"/>
    </row>
    <row r="223" spans="1:12" x14ac:dyDescent="0.2">
      <c r="A223" s="57" t="s">
        <v>6</v>
      </c>
      <c r="B223" s="57" t="s">
        <v>5</v>
      </c>
      <c r="C223" s="58" t="s">
        <v>0</v>
      </c>
      <c r="D223" s="59" t="s">
        <v>131</v>
      </c>
      <c r="E223" s="72">
        <v>97</v>
      </c>
      <c r="F223" s="220" t="s">
        <v>208</v>
      </c>
      <c r="G223" s="220" t="s">
        <v>236</v>
      </c>
      <c r="H223" s="221" t="s">
        <v>35</v>
      </c>
      <c r="I223" s="222" t="s">
        <v>661</v>
      </c>
      <c r="J223" s="114">
        <v>36</v>
      </c>
      <c r="K223" s="224"/>
      <c r="L223" s="227"/>
    </row>
    <row r="224" spans="1:12" x14ac:dyDescent="0.2">
      <c r="A224" s="57" t="s">
        <v>6</v>
      </c>
      <c r="B224" s="57" t="s">
        <v>5</v>
      </c>
      <c r="C224" s="58" t="s">
        <v>0</v>
      </c>
      <c r="D224" s="59" t="s">
        <v>131</v>
      </c>
      <c r="E224" s="72">
        <v>98</v>
      </c>
      <c r="F224" s="216" t="s">
        <v>235</v>
      </c>
      <c r="G224" s="216" t="s">
        <v>236</v>
      </c>
      <c r="H224" s="217" t="s">
        <v>36</v>
      </c>
      <c r="I224" s="218" t="s">
        <v>815</v>
      </c>
      <c r="J224" s="224"/>
      <c r="K224" s="114">
        <v>42</v>
      </c>
      <c r="L224" s="227"/>
    </row>
    <row r="225" spans="1:12" x14ac:dyDescent="0.2">
      <c r="A225" s="57" t="s">
        <v>6</v>
      </c>
      <c r="B225" s="57" t="s">
        <v>5</v>
      </c>
      <c r="C225" s="58" t="s">
        <v>0</v>
      </c>
      <c r="D225" s="59" t="s">
        <v>131</v>
      </c>
      <c r="E225" s="72">
        <v>99</v>
      </c>
      <c r="F225" s="220" t="s">
        <v>816</v>
      </c>
      <c r="G225" s="220" t="s">
        <v>267</v>
      </c>
      <c r="H225" s="221" t="s">
        <v>192</v>
      </c>
      <c r="I225" s="228" t="s">
        <v>817</v>
      </c>
      <c r="J225" s="114">
        <v>50</v>
      </c>
      <c r="K225" s="224"/>
      <c r="L225" s="227"/>
    </row>
    <row r="226" spans="1:12" x14ac:dyDescent="0.2">
      <c r="A226" s="57" t="s">
        <v>6</v>
      </c>
      <c r="B226" s="57" t="s">
        <v>5</v>
      </c>
      <c r="C226" s="58" t="s">
        <v>0</v>
      </c>
      <c r="D226" s="59" t="s">
        <v>131</v>
      </c>
      <c r="E226" s="72">
        <v>100</v>
      </c>
      <c r="F226" s="216" t="s">
        <v>254</v>
      </c>
      <c r="G226" s="216" t="s">
        <v>255</v>
      </c>
      <c r="H226" s="217" t="s">
        <v>44</v>
      </c>
      <c r="I226" s="218" t="s">
        <v>818</v>
      </c>
      <c r="J226" s="224"/>
      <c r="K226" s="229">
        <v>58</v>
      </c>
      <c r="L226" s="227"/>
    </row>
    <row r="227" spans="1:12" x14ac:dyDescent="0.2">
      <c r="A227" s="57" t="s">
        <v>6</v>
      </c>
      <c r="B227" s="57" t="s">
        <v>5</v>
      </c>
      <c r="C227" s="58" t="s">
        <v>0</v>
      </c>
      <c r="D227" s="59" t="s">
        <v>131</v>
      </c>
      <c r="E227" s="72">
        <v>101</v>
      </c>
      <c r="F227" s="216" t="s">
        <v>819</v>
      </c>
      <c r="G227" s="216" t="s">
        <v>820</v>
      </c>
      <c r="H227" s="217" t="s">
        <v>39</v>
      </c>
      <c r="I227" s="218" t="s">
        <v>821</v>
      </c>
      <c r="J227" s="224"/>
      <c r="K227" s="114">
        <v>59</v>
      </c>
      <c r="L227" s="227"/>
    </row>
    <row r="228" spans="1:12" x14ac:dyDescent="0.2">
      <c r="A228" s="57" t="s">
        <v>6</v>
      </c>
      <c r="B228" s="57" t="s">
        <v>5</v>
      </c>
      <c r="C228" s="58" t="s">
        <v>0</v>
      </c>
      <c r="D228" s="59" t="s">
        <v>131</v>
      </c>
      <c r="E228" s="72">
        <v>102</v>
      </c>
      <c r="F228" s="216" t="s">
        <v>822</v>
      </c>
      <c r="G228" s="216" t="s">
        <v>784</v>
      </c>
      <c r="H228" s="217" t="s">
        <v>85</v>
      </c>
      <c r="I228" s="218" t="s">
        <v>823</v>
      </c>
      <c r="J228" s="224"/>
      <c r="K228" s="114">
        <v>68</v>
      </c>
      <c r="L228" s="227"/>
    </row>
    <row r="229" spans="1:12" x14ac:dyDescent="0.2">
      <c r="A229" s="57" t="s">
        <v>6</v>
      </c>
      <c r="B229" s="57" t="s">
        <v>5</v>
      </c>
      <c r="C229" s="58" t="s">
        <v>0</v>
      </c>
      <c r="D229" s="59" t="s">
        <v>131</v>
      </c>
      <c r="E229" s="72">
        <v>103</v>
      </c>
      <c r="F229" s="230" t="s">
        <v>824</v>
      </c>
      <c r="G229" s="230" t="s">
        <v>825</v>
      </c>
      <c r="H229" s="221" t="s">
        <v>44</v>
      </c>
      <c r="I229" s="231" t="s">
        <v>826</v>
      </c>
      <c r="J229" s="114">
        <v>69</v>
      </c>
      <c r="K229" s="224"/>
      <c r="L229" s="227"/>
    </row>
    <row r="230" spans="1:12" x14ac:dyDescent="0.2">
      <c r="A230" s="57" t="s">
        <v>6</v>
      </c>
      <c r="B230" s="57" t="s">
        <v>5</v>
      </c>
      <c r="C230" s="58" t="s">
        <v>0</v>
      </c>
      <c r="D230" s="59" t="s">
        <v>131</v>
      </c>
      <c r="E230" s="72">
        <v>104</v>
      </c>
      <c r="F230" s="220" t="s">
        <v>827</v>
      </c>
      <c r="G230" s="220" t="s">
        <v>46</v>
      </c>
      <c r="H230" s="221" t="s">
        <v>39</v>
      </c>
      <c r="I230" s="222" t="s">
        <v>828</v>
      </c>
      <c r="J230" s="113">
        <v>71</v>
      </c>
      <c r="K230" s="224"/>
      <c r="L230" s="227"/>
    </row>
    <row r="231" spans="1:12" x14ac:dyDescent="0.2">
      <c r="A231" s="57" t="s">
        <v>6</v>
      </c>
      <c r="B231" s="57" t="s">
        <v>5</v>
      </c>
      <c r="C231" s="58" t="s">
        <v>0</v>
      </c>
      <c r="D231" s="59" t="s">
        <v>131</v>
      </c>
      <c r="E231" s="72">
        <v>105</v>
      </c>
      <c r="F231" s="220" t="s">
        <v>624</v>
      </c>
      <c r="G231" s="220" t="s">
        <v>829</v>
      </c>
      <c r="H231" s="221" t="s">
        <v>66</v>
      </c>
      <c r="I231" s="222" t="s">
        <v>830</v>
      </c>
      <c r="J231" s="219">
        <v>72</v>
      </c>
      <c r="K231" s="224"/>
      <c r="L231" s="227"/>
    </row>
    <row r="232" spans="1:12" x14ac:dyDescent="0.2">
      <c r="A232" s="57" t="s">
        <v>6</v>
      </c>
      <c r="B232" s="57" t="s">
        <v>5</v>
      </c>
      <c r="C232" s="58" t="s">
        <v>0</v>
      </c>
      <c r="D232" s="59" t="s">
        <v>131</v>
      </c>
      <c r="E232" s="72">
        <v>106</v>
      </c>
      <c r="F232" s="216" t="s">
        <v>831</v>
      </c>
      <c r="G232" s="216" t="s">
        <v>63</v>
      </c>
      <c r="H232" s="217" t="s">
        <v>44</v>
      </c>
      <c r="I232" s="218" t="s">
        <v>832</v>
      </c>
      <c r="J232" s="224"/>
      <c r="K232" s="114">
        <v>73</v>
      </c>
      <c r="L232" s="227"/>
    </row>
    <row r="233" spans="1:12" x14ac:dyDescent="0.2">
      <c r="A233" s="57" t="s">
        <v>6</v>
      </c>
      <c r="B233" s="57" t="s">
        <v>5</v>
      </c>
      <c r="C233" s="58" t="s">
        <v>0</v>
      </c>
      <c r="D233" s="59" t="s">
        <v>131</v>
      </c>
      <c r="E233" s="72">
        <v>107</v>
      </c>
      <c r="F233" s="216" t="s">
        <v>833</v>
      </c>
      <c r="G233" s="216" t="s">
        <v>295</v>
      </c>
      <c r="H233" s="217" t="s">
        <v>44</v>
      </c>
      <c r="I233" s="218" t="s">
        <v>834</v>
      </c>
      <c r="J233" s="224"/>
      <c r="K233" s="114">
        <v>75</v>
      </c>
      <c r="L233" s="227"/>
    </row>
    <row r="234" spans="1:12" x14ac:dyDescent="0.2">
      <c r="A234" s="57" t="s">
        <v>6</v>
      </c>
      <c r="B234" s="57" t="s">
        <v>5</v>
      </c>
      <c r="C234" s="58" t="s">
        <v>0</v>
      </c>
      <c r="D234" s="59" t="s">
        <v>131</v>
      </c>
      <c r="E234" s="72">
        <v>108</v>
      </c>
      <c r="F234" s="230" t="s">
        <v>835</v>
      </c>
      <c r="G234" s="230" t="s">
        <v>296</v>
      </c>
      <c r="H234" s="221" t="s">
        <v>44</v>
      </c>
      <c r="I234" s="231" t="s">
        <v>836</v>
      </c>
      <c r="J234" s="114">
        <v>75</v>
      </c>
      <c r="K234" s="224"/>
      <c r="L234" s="227"/>
    </row>
    <row r="235" spans="1:12" x14ac:dyDescent="0.2">
      <c r="A235" s="57" t="s">
        <v>6</v>
      </c>
      <c r="B235" s="57" t="s">
        <v>5</v>
      </c>
      <c r="C235" s="58" t="s">
        <v>0</v>
      </c>
      <c r="D235" s="59" t="s">
        <v>131</v>
      </c>
      <c r="E235" s="72">
        <v>109</v>
      </c>
      <c r="F235" s="220" t="s">
        <v>837</v>
      </c>
      <c r="G235" s="220" t="s">
        <v>284</v>
      </c>
      <c r="H235" s="221" t="s">
        <v>62</v>
      </c>
      <c r="I235" s="222" t="s">
        <v>838</v>
      </c>
      <c r="J235" s="114">
        <v>76</v>
      </c>
      <c r="K235" s="224"/>
      <c r="L235" s="227"/>
    </row>
    <row r="236" spans="1:12" x14ac:dyDescent="0.2">
      <c r="A236" s="57" t="s">
        <v>6</v>
      </c>
      <c r="B236" s="57" t="s">
        <v>5</v>
      </c>
      <c r="C236" s="58" t="s">
        <v>0</v>
      </c>
      <c r="D236" s="59" t="s">
        <v>131</v>
      </c>
      <c r="E236" s="72">
        <v>110</v>
      </c>
      <c r="F236" s="220" t="s">
        <v>208</v>
      </c>
      <c r="G236" s="220" t="s">
        <v>839</v>
      </c>
      <c r="H236" s="221" t="s">
        <v>36</v>
      </c>
      <c r="I236" s="222" t="s">
        <v>840</v>
      </c>
      <c r="J236" s="114">
        <v>79</v>
      </c>
      <c r="K236" s="224"/>
      <c r="L236" s="227"/>
    </row>
    <row r="237" spans="1:12" x14ac:dyDescent="0.2">
      <c r="A237" s="57" t="s">
        <v>6</v>
      </c>
      <c r="B237" s="57" t="s">
        <v>5</v>
      </c>
      <c r="C237" s="58" t="s">
        <v>0</v>
      </c>
      <c r="D237" s="59" t="s">
        <v>131</v>
      </c>
      <c r="E237" s="72">
        <v>111</v>
      </c>
      <c r="F237" s="216" t="s">
        <v>841</v>
      </c>
      <c r="G237" s="216" t="s">
        <v>242</v>
      </c>
      <c r="H237" s="217" t="s">
        <v>76</v>
      </c>
      <c r="I237" s="218" t="s">
        <v>842</v>
      </c>
      <c r="J237" s="224"/>
      <c r="K237" s="114">
        <v>80</v>
      </c>
      <c r="L237" s="227"/>
    </row>
    <row r="238" spans="1:12" x14ac:dyDescent="0.2">
      <c r="A238" s="57" t="s">
        <v>6</v>
      </c>
      <c r="B238" s="57" t="s">
        <v>5</v>
      </c>
      <c r="C238" s="58" t="s">
        <v>0</v>
      </c>
      <c r="D238" s="59" t="s">
        <v>131</v>
      </c>
      <c r="E238" s="72">
        <v>112</v>
      </c>
      <c r="F238" s="216" t="s">
        <v>230</v>
      </c>
      <c r="G238" s="216" t="s">
        <v>231</v>
      </c>
      <c r="H238" s="217" t="s">
        <v>214</v>
      </c>
      <c r="I238" s="218" t="s">
        <v>843</v>
      </c>
      <c r="J238" s="224"/>
      <c r="K238" s="114">
        <v>85</v>
      </c>
      <c r="L238" s="227"/>
    </row>
    <row r="239" spans="1:12" x14ac:dyDescent="0.2">
      <c r="A239" s="57" t="s">
        <v>6</v>
      </c>
      <c r="B239" s="57" t="s">
        <v>5</v>
      </c>
      <c r="C239" s="58" t="s">
        <v>0</v>
      </c>
      <c r="D239" s="59" t="s">
        <v>131</v>
      </c>
      <c r="E239" s="72">
        <v>113</v>
      </c>
      <c r="F239" s="220" t="s">
        <v>269</v>
      </c>
      <c r="G239" s="220" t="s">
        <v>270</v>
      </c>
      <c r="H239" s="221" t="s">
        <v>35</v>
      </c>
      <c r="I239" s="222" t="s">
        <v>844</v>
      </c>
      <c r="J239" s="113">
        <v>86</v>
      </c>
      <c r="K239" s="224"/>
      <c r="L239" s="227"/>
    </row>
    <row r="240" spans="1:12" x14ac:dyDescent="0.2">
      <c r="A240" s="57" t="s">
        <v>6</v>
      </c>
      <c r="B240" s="57" t="s">
        <v>5</v>
      </c>
      <c r="C240" s="58" t="s">
        <v>0</v>
      </c>
      <c r="D240" s="59" t="s">
        <v>131</v>
      </c>
      <c r="E240" s="72">
        <v>114</v>
      </c>
      <c r="F240" s="216" t="s">
        <v>845</v>
      </c>
      <c r="G240" s="216" t="s">
        <v>103</v>
      </c>
      <c r="H240" s="217" t="s">
        <v>37</v>
      </c>
      <c r="I240" s="218" t="s">
        <v>846</v>
      </c>
      <c r="J240" s="224"/>
      <c r="K240" s="114">
        <v>86</v>
      </c>
      <c r="L240" s="227"/>
    </row>
    <row r="241" spans="1:12" x14ac:dyDescent="0.2">
      <c r="A241" s="57" t="s">
        <v>6</v>
      </c>
      <c r="B241" s="57" t="s">
        <v>5</v>
      </c>
      <c r="C241" s="58" t="s">
        <v>0</v>
      </c>
      <c r="D241" s="59" t="s">
        <v>131</v>
      </c>
      <c r="E241" s="72">
        <v>115</v>
      </c>
      <c r="F241" s="216" t="s">
        <v>847</v>
      </c>
      <c r="G241" s="216" t="s">
        <v>848</v>
      </c>
      <c r="H241" s="217" t="s">
        <v>44</v>
      </c>
      <c r="I241" s="218" t="s">
        <v>849</v>
      </c>
      <c r="J241" s="223">
        <v>87</v>
      </c>
      <c r="K241" s="224"/>
      <c r="L241" s="227"/>
    </row>
    <row r="242" spans="1:12" x14ac:dyDescent="0.2">
      <c r="A242" s="57" t="s">
        <v>6</v>
      </c>
      <c r="B242" s="57" t="s">
        <v>5</v>
      </c>
      <c r="C242" s="58" t="s">
        <v>0</v>
      </c>
      <c r="D242" s="59" t="s">
        <v>131</v>
      </c>
      <c r="E242" s="72">
        <v>116</v>
      </c>
      <c r="F242" s="216" t="s">
        <v>850</v>
      </c>
      <c r="G242" s="216" t="s">
        <v>851</v>
      </c>
      <c r="H242" s="217" t="s">
        <v>44</v>
      </c>
      <c r="I242" s="218" t="s">
        <v>852</v>
      </c>
      <c r="J242" s="224"/>
      <c r="K242" s="114">
        <v>87</v>
      </c>
      <c r="L242" s="227"/>
    </row>
    <row r="243" spans="1:12" x14ac:dyDescent="0.2">
      <c r="A243" s="57" t="s">
        <v>6</v>
      </c>
      <c r="B243" s="57" t="s">
        <v>5</v>
      </c>
      <c r="C243" s="58" t="s">
        <v>0</v>
      </c>
      <c r="D243" s="59" t="s">
        <v>131</v>
      </c>
      <c r="E243" s="72">
        <v>117</v>
      </c>
      <c r="F243" s="216" t="s">
        <v>245</v>
      </c>
      <c r="G243" s="216" t="s">
        <v>246</v>
      </c>
      <c r="H243" s="217" t="s">
        <v>44</v>
      </c>
      <c r="I243" s="218" t="s">
        <v>853</v>
      </c>
      <c r="J243" s="224"/>
      <c r="K243" s="114">
        <v>88</v>
      </c>
      <c r="L243" s="227"/>
    </row>
    <row r="244" spans="1:12" x14ac:dyDescent="0.2">
      <c r="A244" s="57" t="s">
        <v>6</v>
      </c>
      <c r="B244" s="57" t="s">
        <v>5</v>
      </c>
      <c r="C244" s="58" t="s">
        <v>0</v>
      </c>
      <c r="D244" s="59" t="s">
        <v>131</v>
      </c>
      <c r="E244" s="72">
        <v>118</v>
      </c>
      <c r="F244" s="220" t="s">
        <v>854</v>
      </c>
      <c r="G244" s="220" t="s">
        <v>703</v>
      </c>
      <c r="H244" s="221" t="s">
        <v>35</v>
      </c>
      <c r="I244" s="222" t="s">
        <v>855</v>
      </c>
      <c r="J244" s="114">
        <v>89</v>
      </c>
      <c r="K244" s="224"/>
      <c r="L244" s="227"/>
    </row>
    <row r="245" spans="1:12" x14ac:dyDescent="0.2">
      <c r="A245" s="57" t="s">
        <v>6</v>
      </c>
      <c r="B245" s="57" t="s">
        <v>5</v>
      </c>
      <c r="C245" s="58" t="s">
        <v>0</v>
      </c>
      <c r="D245" s="59" t="s">
        <v>131</v>
      </c>
      <c r="E245" s="72">
        <v>119</v>
      </c>
      <c r="F245" s="216" t="s">
        <v>243</v>
      </c>
      <c r="G245" s="216" t="s">
        <v>244</v>
      </c>
      <c r="H245" s="217" t="s">
        <v>44</v>
      </c>
      <c r="I245" s="218" t="s">
        <v>856</v>
      </c>
      <c r="J245" s="224"/>
      <c r="K245" s="114">
        <v>90</v>
      </c>
      <c r="L245" s="227"/>
    </row>
    <row r="246" spans="1:12" x14ac:dyDescent="0.2">
      <c r="A246" s="57" t="s">
        <v>6</v>
      </c>
      <c r="B246" s="57" t="s">
        <v>5</v>
      </c>
      <c r="C246" s="58" t="s">
        <v>0</v>
      </c>
      <c r="D246" s="59" t="s">
        <v>131</v>
      </c>
      <c r="E246" s="72">
        <v>120</v>
      </c>
      <c r="F246" s="220" t="s">
        <v>857</v>
      </c>
      <c r="G246" s="220" t="s">
        <v>328</v>
      </c>
      <c r="H246" s="221" t="s">
        <v>44</v>
      </c>
      <c r="I246" s="222" t="s">
        <v>858</v>
      </c>
      <c r="J246" s="114">
        <v>90</v>
      </c>
      <c r="K246" s="224"/>
      <c r="L246" s="227"/>
    </row>
    <row r="247" spans="1:12" x14ac:dyDescent="0.2">
      <c r="A247" s="57" t="s">
        <v>6</v>
      </c>
      <c r="B247" s="57" t="s">
        <v>5</v>
      </c>
      <c r="C247" s="58" t="s">
        <v>0</v>
      </c>
      <c r="D247" s="59" t="s">
        <v>131</v>
      </c>
      <c r="E247" s="72">
        <v>121</v>
      </c>
      <c r="F247" s="220" t="s">
        <v>859</v>
      </c>
      <c r="G247" s="220" t="s">
        <v>32</v>
      </c>
      <c r="H247" s="221" t="s">
        <v>48</v>
      </c>
      <c r="I247" s="222" t="s">
        <v>860</v>
      </c>
      <c r="J247" s="114">
        <v>95</v>
      </c>
      <c r="K247" s="224"/>
      <c r="L247" s="227"/>
    </row>
    <row r="248" spans="1:12" x14ac:dyDescent="0.2">
      <c r="A248" s="57" t="s">
        <v>6</v>
      </c>
      <c r="B248" s="57" t="s">
        <v>5</v>
      </c>
      <c r="C248" s="58" t="s">
        <v>0</v>
      </c>
      <c r="D248" s="59" t="s">
        <v>131</v>
      </c>
      <c r="E248" s="72">
        <v>122</v>
      </c>
      <c r="F248" s="232" t="s">
        <v>861</v>
      </c>
      <c r="G248" s="232" t="s">
        <v>862</v>
      </c>
      <c r="H248" s="217" t="s">
        <v>44</v>
      </c>
      <c r="I248" s="233" t="s">
        <v>863</v>
      </c>
      <c r="J248" s="224"/>
      <c r="K248" s="113">
        <v>95</v>
      </c>
      <c r="L248" s="227"/>
    </row>
    <row r="249" spans="1:12" x14ac:dyDescent="0.2">
      <c r="A249" s="57" t="s">
        <v>6</v>
      </c>
      <c r="B249" s="57" t="s">
        <v>5</v>
      </c>
      <c r="C249" s="58" t="s">
        <v>0</v>
      </c>
      <c r="D249" s="59" t="s">
        <v>131</v>
      </c>
      <c r="E249" s="72">
        <v>123</v>
      </c>
      <c r="F249" s="220" t="s">
        <v>864</v>
      </c>
      <c r="G249" s="220" t="s">
        <v>310</v>
      </c>
      <c r="H249" s="221" t="s">
        <v>76</v>
      </c>
      <c r="I249" s="222" t="s">
        <v>865</v>
      </c>
      <c r="J249" s="114">
        <v>96</v>
      </c>
      <c r="K249" s="224"/>
      <c r="L249" s="227"/>
    </row>
    <row r="250" spans="1:12" x14ac:dyDescent="0.2">
      <c r="A250" s="57" t="s">
        <v>6</v>
      </c>
      <c r="B250" s="57" t="s">
        <v>5</v>
      </c>
      <c r="C250" s="58" t="s">
        <v>0</v>
      </c>
      <c r="D250" s="59" t="s">
        <v>131</v>
      </c>
      <c r="E250" s="72">
        <v>124</v>
      </c>
      <c r="F250" s="216" t="s">
        <v>866</v>
      </c>
      <c r="G250" s="216" t="s">
        <v>867</v>
      </c>
      <c r="H250" s="217" t="s">
        <v>66</v>
      </c>
      <c r="I250" s="218" t="s">
        <v>868</v>
      </c>
      <c r="J250" s="224"/>
      <c r="K250" s="114">
        <v>99</v>
      </c>
      <c r="L250" s="227"/>
    </row>
    <row r="251" spans="1:12" x14ac:dyDescent="0.2">
      <c r="A251" s="57" t="s">
        <v>6</v>
      </c>
      <c r="B251" s="57" t="s">
        <v>5</v>
      </c>
      <c r="C251" s="60" t="s">
        <v>1</v>
      </c>
      <c r="D251" s="59" t="s">
        <v>131</v>
      </c>
      <c r="E251" s="108">
        <v>1</v>
      </c>
      <c r="F251" s="234" t="s">
        <v>342</v>
      </c>
      <c r="G251" s="234" t="s">
        <v>343</v>
      </c>
      <c r="H251" s="221" t="s">
        <v>35</v>
      </c>
      <c r="I251" s="222" t="s">
        <v>869</v>
      </c>
      <c r="J251" s="223">
        <v>2</v>
      </c>
      <c r="K251" s="114">
        <v>1</v>
      </c>
      <c r="L251" s="116" t="s">
        <v>415</v>
      </c>
    </row>
    <row r="252" spans="1:12" x14ac:dyDescent="0.2">
      <c r="A252" s="57" t="s">
        <v>6</v>
      </c>
      <c r="B252" s="57" t="s">
        <v>5</v>
      </c>
      <c r="C252" s="60" t="s">
        <v>1</v>
      </c>
      <c r="D252" s="59" t="s">
        <v>131</v>
      </c>
      <c r="E252" s="207">
        <v>2</v>
      </c>
      <c r="F252" s="234" t="s">
        <v>870</v>
      </c>
      <c r="G252" s="234" t="s">
        <v>325</v>
      </c>
      <c r="H252" s="221" t="s">
        <v>35</v>
      </c>
      <c r="I252" s="222" t="s">
        <v>871</v>
      </c>
      <c r="J252" s="223">
        <v>1</v>
      </c>
      <c r="K252" s="114">
        <v>11</v>
      </c>
      <c r="L252" s="116" t="s">
        <v>423</v>
      </c>
    </row>
    <row r="253" spans="1:12" x14ac:dyDescent="0.2">
      <c r="A253" s="57" t="s">
        <v>6</v>
      </c>
      <c r="B253" s="57" t="s">
        <v>5</v>
      </c>
      <c r="C253" s="60" t="s">
        <v>1</v>
      </c>
      <c r="D253" s="59" t="s">
        <v>131</v>
      </c>
      <c r="E253" s="207">
        <v>3</v>
      </c>
      <c r="F253" s="234" t="s">
        <v>357</v>
      </c>
      <c r="G253" s="234" t="s">
        <v>187</v>
      </c>
      <c r="H253" s="221" t="s">
        <v>35</v>
      </c>
      <c r="I253" s="222" t="s">
        <v>872</v>
      </c>
      <c r="J253" s="223">
        <v>17</v>
      </c>
      <c r="K253" s="114">
        <v>5</v>
      </c>
      <c r="L253" s="116" t="s">
        <v>419</v>
      </c>
    </row>
    <row r="254" spans="1:12" x14ac:dyDescent="0.2">
      <c r="A254" s="57" t="s">
        <v>6</v>
      </c>
      <c r="B254" s="57" t="s">
        <v>5</v>
      </c>
      <c r="C254" s="60" t="s">
        <v>1</v>
      </c>
      <c r="D254" s="59" t="s">
        <v>131</v>
      </c>
      <c r="E254" s="207">
        <v>4</v>
      </c>
      <c r="F254" s="234" t="s">
        <v>178</v>
      </c>
      <c r="G254" s="234" t="s">
        <v>177</v>
      </c>
      <c r="H254" s="221" t="s">
        <v>62</v>
      </c>
      <c r="I254" s="222" t="s">
        <v>873</v>
      </c>
      <c r="J254" s="223">
        <v>3</v>
      </c>
      <c r="K254" s="114">
        <v>3</v>
      </c>
      <c r="L254" s="116" t="s">
        <v>417</v>
      </c>
    </row>
    <row r="255" spans="1:12" x14ac:dyDescent="0.2">
      <c r="A255" s="57" t="s">
        <v>6</v>
      </c>
      <c r="B255" s="57" t="s">
        <v>5</v>
      </c>
      <c r="C255" s="60" t="s">
        <v>1</v>
      </c>
      <c r="D255" s="59" t="s">
        <v>131</v>
      </c>
      <c r="E255" s="207">
        <v>5</v>
      </c>
      <c r="F255" s="234" t="s">
        <v>874</v>
      </c>
      <c r="G255" s="234" t="s">
        <v>108</v>
      </c>
      <c r="H255" s="221" t="s">
        <v>35</v>
      </c>
      <c r="I255" s="222" t="s">
        <v>875</v>
      </c>
      <c r="J255" s="223">
        <v>9</v>
      </c>
      <c r="K255" s="114">
        <v>2</v>
      </c>
      <c r="L255" s="116" t="s">
        <v>416</v>
      </c>
    </row>
    <row r="256" spans="1:12" x14ac:dyDescent="0.2">
      <c r="A256" s="57" t="s">
        <v>6</v>
      </c>
      <c r="B256" s="57" t="s">
        <v>5</v>
      </c>
      <c r="C256" s="60" t="s">
        <v>1</v>
      </c>
      <c r="D256" s="59" t="s">
        <v>131</v>
      </c>
      <c r="E256" s="207">
        <v>6</v>
      </c>
      <c r="F256" s="234" t="s">
        <v>548</v>
      </c>
      <c r="G256" s="234" t="s">
        <v>474</v>
      </c>
      <c r="H256" s="221" t="s">
        <v>76</v>
      </c>
      <c r="I256" s="222" t="s">
        <v>876</v>
      </c>
      <c r="J256" s="223">
        <v>25</v>
      </c>
      <c r="K256" s="114">
        <v>9</v>
      </c>
      <c r="L256" s="116" t="s">
        <v>594</v>
      </c>
    </row>
    <row r="257" spans="1:12" x14ac:dyDescent="0.2">
      <c r="A257" s="57" t="s">
        <v>6</v>
      </c>
      <c r="B257" s="57" t="s">
        <v>5</v>
      </c>
      <c r="C257" s="60" t="s">
        <v>1</v>
      </c>
      <c r="D257" s="59" t="s">
        <v>131</v>
      </c>
      <c r="E257" s="207">
        <v>7</v>
      </c>
      <c r="F257" s="234" t="s">
        <v>323</v>
      </c>
      <c r="G257" s="234" t="s">
        <v>213</v>
      </c>
      <c r="H257" s="221" t="s">
        <v>214</v>
      </c>
      <c r="I257" s="222" t="s">
        <v>877</v>
      </c>
      <c r="J257" s="223">
        <v>13</v>
      </c>
      <c r="K257" s="114">
        <v>8</v>
      </c>
      <c r="L257" s="116" t="s">
        <v>589</v>
      </c>
    </row>
    <row r="258" spans="1:12" x14ac:dyDescent="0.2">
      <c r="A258" s="57" t="s">
        <v>6</v>
      </c>
      <c r="B258" s="57" t="s">
        <v>5</v>
      </c>
      <c r="C258" s="60" t="s">
        <v>1</v>
      </c>
      <c r="D258" s="59" t="s">
        <v>131</v>
      </c>
      <c r="E258" s="207">
        <v>8</v>
      </c>
      <c r="F258" s="234" t="s">
        <v>356</v>
      </c>
      <c r="G258" s="234" t="s">
        <v>355</v>
      </c>
      <c r="H258" s="221" t="s">
        <v>35</v>
      </c>
      <c r="I258" s="222" t="s">
        <v>878</v>
      </c>
      <c r="J258" s="223">
        <v>7</v>
      </c>
      <c r="K258" s="114">
        <v>17</v>
      </c>
      <c r="L258" s="116" t="s">
        <v>593</v>
      </c>
    </row>
    <row r="259" spans="1:12" x14ac:dyDescent="0.2">
      <c r="A259" s="57" t="s">
        <v>6</v>
      </c>
      <c r="B259" s="57" t="s">
        <v>5</v>
      </c>
      <c r="C259" s="60" t="s">
        <v>1</v>
      </c>
      <c r="D259" s="59" t="s">
        <v>131</v>
      </c>
      <c r="E259" s="207">
        <v>9</v>
      </c>
      <c r="F259" s="234" t="s">
        <v>291</v>
      </c>
      <c r="G259" s="234" t="s">
        <v>879</v>
      </c>
      <c r="H259" s="221" t="s">
        <v>44</v>
      </c>
      <c r="I259" s="222" t="s">
        <v>880</v>
      </c>
      <c r="J259" s="223">
        <v>21</v>
      </c>
      <c r="K259" s="114">
        <v>19</v>
      </c>
      <c r="L259" s="116" t="s">
        <v>641</v>
      </c>
    </row>
    <row r="260" spans="1:12" x14ac:dyDescent="0.2">
      <c r="A260" s="57" t="s">
        <v>6</v>
      </c>
      <c r="B260" s="57" t="s">
        <v>5</v>
      </c>
      <c r="C260" s="60" t="s">
        <v>1</v>
      </c>
      <c r="D260" s="59" t="s">
        <v>131</v>
      </c>
      <c r="E260" s="207">
        <v>10</v>
      </c>
      <c r="F260" s="234" t="s">
        <v>194</v>
      </c>
      <c r="G260" s="234" t="s">
        <v>193</v>
      </c>
      <c r="H260" s="221" t="s">
        <v>35</v>
      </c>
      <c r="I260" s="222" t="s">
        <v>881</v>
      </c>
      <c r="J260" s="223">
        <v>22</v>
      </c>
      <c r="K260" s="114">
        <v>13</v>
      </c>
      <c r="L260" s="116" t="s">
        <v>592</v>
      </c>
    </row>
    <row r="261" spans="1:12" x14ac:dyDescent="0.2">
      <c r="A261" s="57" t="s">
        <v>6</v>
      </c>
      <c r="B261" s="57" t="s">
        <v>5</v>
      </c>
      <c r="C261" s="60" t="s">
        <v>1</v>
      </c>
      <c r="D261" s="59" t="s">
        <v>131</v>
      </c>
      <c r="E261" s="207">
        <v>11</v>
      </c>
      <c r="F261" s="234" t="s">
        <v>882</v>
      </c>
      <c r="G261" s="234" t="s">
        <v>184</v>
      </c>
      <c r="H261" s="221" t="s">
        <v>35</v>
      </c>
      <c r="I261" s="222" t="s">
        <v>883</v>
      </c>
      <c r="J261" s="223">
        <v>4</v>
      </c>
      <c r="K261" s="114">
        <v>4</v>
      </c>
      <c r="L261" s="116" t="s">
        <v>418</v>
      </c>
    </row>
    <row r="262" spans="1:12" x14ac:dyDescent="0.2">
      <c r="A262" s="57" t="s">
        <v>6</v>
      </c>
      <c r="B262" s="57" t="s">
        <v>5</v>
      </c>
      <c r="C262" s="60" t="s">
        <v>1</v>
      </c>
      <c r="D262" s="59" t="s">
        <v>131</v>
      </c>
      <c r="E262" s="207">
        <v>12</v>
      </c>
      <c r="F262" s="234" t="s">
        <v>884</v>
      </c>
      <c r="G262" s="234" t="s">
        <v>109</v>
      </c>
      <c r="H262" s="221" t="s">
        <v>454</v>
      </c>
      <c r="I262" s="222" t="s">
        <v>885</v>
      </c>
      <c r="J262" s="223">
        <v>35</v>
      </c>
      <c r="K262" s="114">
        <v>12</v>
      </c>
      <c r="L262" s="116" t="s">
        <v>591</v>
      </c>
    </row>
    <row r="263" spans="1:12" x14ac:dyDescent="0.2">
      <c r="A263" s="57" t="s">
        <v>6</v>
      </c>
      <c r="B263" s="57" t="s">
        <v>5</v>
      </c>
      <c r="C263" s="60" t="s">
        <v>1</v>
      </c>
      <c r="D263" s="59" t="s">
        <v>131</v>
      </c>
      <c r="E263" s="207">
        <v>13</v>
      </c>
      <c r="F263" s="234" t="s">
        <v>210</v>
      </c>
      <c r="G263" s="234" t="s">
        <v>209</v>
      </c>
      <c r="H263" s="221" t="s">
        <v>36</v>
      </c>
      <c r="I263" s="222" t="s">
        <v>886</v>
      </c>
      <c r="J263" s="223">
        <v>11</v>
      </c>
      <c r="K263" s="114">
        <v>10</v>
      </c>
      <c r="L263" s="116" t="s">
        <v>595</v>
      </c>
    </row>
    <row r="264" spans="1:12" x14ac:dyDescent="0.2">
      <c r="A264" s="57" t="s">
        <v>6</v>
      </c>
      <c r="B264" s="57" t="s">
        <v>5</v>
      </c>
      <c r="C264" s="60" t="s">
        <v>1</v>
      </c>
      <c r="D264" s="59" t="s">
        <v>131</v>
      </c>
      <c r="E264" s="207">
        <v>14</v>
      </c>
      <c r="F264" s="234" t="s">
        <v>887</v>
      </c>
      <c r="G264" s="234" t="s">
        <v>317</v>
      </c>
      <c r="H264" s="221" t="s">
        <v>454</v>
      </c>
      <c r="I264" s="222" t="s">
        <v>888</v>
      </c>
      <c r="J264" s="223">
        <v>15</v>
      </c>
      <c r="K264" s="114">
        <v>26</v>
      </c>
      <c r="L264" s="116" t="s">
        <v>640</v>
      </c>
    </row>
    <row r="265" spans="1:12" x14ac:dyDescent="0.2">
      <c r="A265" s="57" t="s">
        <v>6</v>
      </c>
      <c r="B265" s="57" t="s">
        <v>5</v>
      </c>
      <c r="C265" s="60" t="s">
        <v>1</v>
      </c>
      <c r="D265" s="59" t="s">
        <v>131</v>
      </c>
      <c r="E265" s="207">
        <v>15</v>
      </c>
      <c r="F265" s="234" t="s">
        <v>889</v>
      </c>
      <c r="G265" s="234" t="s">
        <v>186</v>
      </c>
      <c r="H265" s="221" t="s">
        <v>39</v>
      </c>
      <c r="I265" s="222" t="s">
        <v>890</v>
      </c>
      <c r="J265" s="223">
        <v>27</v>
      </c>
      <c r="K265" s="114">
        <v>41</v>
      </c>
      <c r="L265" s="116" t="s">
        <v>643</v>
      </c>
    </row>
    <row r="266" spans="1:12" x14ac:dyDescent="0.2">
      <c r="A266" s="57" t="s">
        <v>6</v>
      </c>
      <c r="B266" s="57" t="s">
        <v>5</v>
      </c>
      <c r="C266" s="60" t="s">
        <v>1</v>
      </c>
      <c r="D266" s="59" t="s">
        <v>131</v>
      </c>
      <c r="E266" s="207">
        <v>16</v>
      </c>
      <c r="F266" s="234" t="s">
        <v>360</v>
      </c>
      <c r="G266" s="234" t="s">
        <v>359</v>
      </c>
      <c r="H266" s="221" t="s">
        <v>44</v>
      </c>
      <c r="I266" s="222" t="s">
        <v>891</v>
      </c>
      <c r="J266" s="223">
        <v>6</v>
      </c>
      <c r="K266" s="114">
        <v>7</v>
      </c>
      <c r="L266" s="116" t="s">
        <v>421</v>
      </c>
    </row>
    <row r="267" spans="1:12" x14ac:dyDescent="0.2">
      <c r="A267" s="57" t="s">
        <v>6</v>
      </c>
      <c r="B267" s="57" t="s">
        <v>5</v>
      </c>
      <c r="C267" s="60" t="s">
        <v>1</v>
      </c>
      <c r="D267" s="59" t="s">
        <v>131</v>
      </c>
      <c r="E267" s="207">
        <v>17</v>
      </c>
      <c r="F267" s="234" t="s">
        <v>892</v>
      </c>
      <c r="G267" s="234" t="s">
        <v>168</v>
      </c>
      <c r="H267" s="221" t="s">
        <v>85</v>
      </c>
      <c r="I267" s="222" t="s">
        <v>893</v>
      </c>
      <c r="J267" s="223">
        <v>33</v>
      </c>
      <c r="K267" s="114">
        <v>37</v>
      </c>
      <c r="L267" s="116" t="s">
        <v>638</v>
      </c>
    </row>
    <row r="268" spans="1:12" x14ac:dyDescent="0.2">
      <c r="A268" s="57" t="s">
        <v>6</v>
      </c>
      <c r="B268" s="57" t="s">
        <v>5</v>
      </c>
      <c r="C268" s="60" t="s">
        <v>1</v>
      </c>
      <c r="D268" s="59" t="s">
        <v>131</v>
      </c>
      <c r="E268" s="207">
        <v>18</v>
      </c>
      <c r="F268" s="234" t="s">
        <v>894</v>
      </c>
      <c r="G268" s="234" t="s">
        <v>179</v>
      </c>
      <c r="H268" s="221" t="s">
        <v>66</v>
      </c>
      <c r="I268" s="222" t="s">
        <v>895</v>
      </c>
      <c r="J268" s="223">
        <v>12</v>
      </c>
      <c r="K268" s="114">
        <v>29</v>
      </c>
      <c r="L268" s="116" t="s">
        <v>635</v>
      </c>
    </row>
    <row r="269" spans="1:12" x14ac:dyDescent="0.2">
      <c r="A269" s="57" t="s">
        <v>6</v>
      </c>
      <c r="B269" s="57" t="s">
        <v>5</v>
      </c>
      <c r="C269" s="60" t="s">
        <v>1</v>
      </c>
      <c r="D269" s="59" t="s">
        <v>131</v>
      </c>
      <c r="E269" s="207">
        <v>19</v>
      </c>
      <c r="F269" s="234" t="s">
        <v>896</v>
      </c>
      <c r="G269" s="234" t="s">
        <v>165</v>
      </c>
      <c r="H269" s="221" t="s">
        <v>62</v>
      </c>
      <c r="I269" s="222" t="s">
        <v>897</v>
      </c>
      <c r="J269" s="223">
        <v>20</v>
      </c>
      <c r="K269" s="114">
        <v>14</v>
      </c>
      <c r="L269" s="116" t="s">
        <v>644</v>
      </c>
    </row>
    <row r="270" spans="1:12" x14ac:dyDescent="0.2">
      <c r="A270" s="57" t="s">
        <v>6</v>
      </c>
      <c r="B270" s="57" t="s">
        <v>5</v>
      </c>
      <c r="C270" s="60" t="s">
        <v>1</v>
      </c>
      <c r="D270" s="59" t="s">
        <v>131</v>
      </c>
      <c r="E270" s="207">
        <v>20</v>
      </c>
      <c r="F270" s="234" t="s">
        <v>172</v>
      </c>
      <c r="G270" s="234" t="s">
        <v>171</v>
      </c>
      <c r="H270" s="221" t="s">
        <v>62</v>
      </c>
      <c r="I270" s="222" t="s">
        <v>898</v>
      </c>
      <c r="J270" s="223">
        <v>14</v>
      </c>
      <c r="K270" s="114">
        <v>35</v>
      </c>
      <c r="L270" s="116" t="s">
        <v>636</v>
      </c>
    </row>
    <row r="271" spans="1:12" x14ac:dyDescent="0.2">
      <c r="A271" s="57" t="s">
        <v>6</v>
      </c>
      <c r="B271" s="57" t="s">
        <v>5</v>
      </c>
      <c r="C271" s="60" t="s">
        <v>1</v>
      </c>
      <c r="D271" s="59" t="s">
        <v>131</v>
      </c>
      <c r="E271" s="207">
        <v>21</v>
      </c>
      <c r="F271" s="234" t="s">
        <v>329</v>
      </c>
      <c r="G271" s="234" t="s">
        <v>330</v>
      </c>
      <c r="H271" s="221" t="s">
        <v>62</v>
      </c>
      <c r="I271" s="222" t="s">
        <v>899</v>
      </c>
      <c r="J271" s="223">
        <v>23</v>
      </c>
      <c r="K271" s="114">
        <v>20</v>
      </c>
      <c r="L271" s="116" t="s">
        <v>646</v>
      </c>
    </row>
    <row r="272" spans="1:12" x14ac:dyDescent="0.2">
      <c r="A272" s="57" t="s">
        <v>6</v>
      </c>
      <c r="B272" s="57" t="s">
        <v>5</v>
      </c>
      <c r="C272" s="60" t="s">
        <v>1</v>
      </c>
      <c r="D272" s="59" t="s">
        <v>131</v>
      </c>
      <c r="E272" s="207">
        <v>22</v>
      </c>
      <c r="F272" s="234" t="s">
        <v>900</v>
      </c>
      <c r="G272" s="234" t="s">
        <v>901</v>
      </c>
      <c r="H272" s="221" t="s">
        <v>44</v>
      </c>
      <c r="I272" s="222" t="s">
        <v>902</v>
      </c>
      <c r="J272" s="223">
        <v>30</v>
      </c>
      <c r="K272" s="114">
        <v>40</v>
      </c>
      <c r="L272" s="116" t="s">
        <v>647</v>
      </c>
    </row>
    <row r="273" spans="1:12" x14ac:dyDescent="0.2">
      <c r="A273" s="57" t="s">
        <v>6</v>
      </c>
      <c r="B273" s="57" t="s">
        <v>5</v>
      </c>
      <c r="C273" s="60" t="s">
        <v>1</v>
      </c>
      <c r="D273" s="59" t="s">
        <v>131</v>
      </c>
      <c r="E273" s="207">
        <v>23</v>
      </c>
      <c r="F273" s="234" t="s">
        <v>903</v>
      </c>
      <c r="G273" s="234" t="s">
        <v>904</v>
      </c>
      <c r="H273" s="221" t="s">
        <v>62</v>
      </c>
      <c r="I273" s="222" t="s">
        <v>905</v>
      </c>
      <c r="J273" s="223">
        <v>36</v>
      </c>
      <c r="K273" s="114">
        <v>24</v>
      </c>
      <c r="L273" s="116" t="s">
        <v>645</v>
      </c>
    </row>
    <row r="274" spans="1:12" x14ac:dyDescent="0.2">
      <c r="A274" s="57" t="s">
        <v>6</v>
      </c>
      <c r="B274" s="57" t="s">
        <v>5</v>
      </c>
      <c r="C274" s="60" t="s">
        <v>1</v>
      </c>
      <c r="D274" s="59" t="s">
        <v>131</v>
      </c>
      <c r="E274" s="207">
        <v>24</v>
      </c>
      <c r="F274" s="234" t="s">
        <v>204</v>
      </c>
      <c r="G274" s="234" t="s">
        <v>205</v>
      </c>
      <c r="H274" s="221" t="s">
        <v>44</v>
      </c>
      <c r="I274" s="222" t="s">
        <v>906</v>
      </c>
      <c r="J274" s="223">
        <v>28</v>
      </c>
      <c r="K274" s="114">
        <v>48</v>
      </c>
      <c r="L274" s="116" t="s">
        <v>631</v>
      </c>
    </row>
    <row r="275" spans="1:12" x14ac:dyDescent="0.2">
      <c r="A275" s="57" t="s">
        <v>6</v>
      </c>
      <c r="B275" s="57" t="s">
        <v>5</v>
      </c>
      <c r="C275" s="60" t="s">
        <v>1</v>
      </c>
      <c r="D275" s="59" t="s">
        <v>131</v>
      </c>
      <c r="E275" s="207">
        <v>25</v>
      </c>
      <c r="F275" s="234" t="s">
        <v>212</v>
      </c>
      <c r="G275" s="234" t="s">
        <v>211</v>
      </c>
      <c r="H275" s="221" t="s">
        <v>214</v>
      </c>
      <c r="I275" s="222" t="s">
        <v>907</v>
      </c>
      <c r="J275" s="223">
        <v>8</v>
      </c>
      <c r="K275" s="114">
        <v>30</v>
      </c>
      <c r="L275" s="116" t="s">
        <v>590</v>
      </c>
    </row>
    <row r="276" spans="1:12" x14ac:dyDescent="0.2">
      <c r="A276" s="57" t="s">
        <v>6</v>
      </c>
      <c r="B276" s="57" t="s">
        <v>5</v>
      </c>
      <c r="C276" s="60" t="s">
        <v>1</v>
      </c>
      <c r="D276" s="59" t="s">
        <v>131</v>
      </c>
      <c r="E276" s="207">
        <v>26</v>
      </c>
      <c r="F276" s="234" t="s">
        <v>361</v>
      </c>
      <c r="G276" s="234" t="s">
        <v>219</v>
      </c>
      <c r="H276" s="221" t="s">
        <v>214</v>
      </c>
      <c r="I276" s="222" t="s">
        <v>908</v>
      </c>
      <c r="J276" s="197"/>
      <c r="K276" s="114">
        <v>6</v>
      </c>
      <c r="L276" s="116" t="s">
        <v>639</v>
      </c>
    </row>
    <row r="277" spans="1:12" x14ac:dyDescent="0.2">
      <c r="A277" s="57" t="s">
        <v>6</v>
      </c>
      <c r="B277" s="57" t="s">
        <v>5</v>
      </c>
      <c r="C277" s="60" t="s">
        <v>1</v>
      </c>
      <c r="D277" s="59" t="s">
        <v>131</v>
      </c>
      <c r="E277" s="207">
        <v>27</v>
      </c>
      <c r="F277" s="234" t="s">
        <v>909</v>
      </c>
      <c r="G277" s="234" t="s">
        <v>99</v>
      </c>
      <c r="H277" s="221" t="s">
        <v>66</v>
      </c>
      <c r="I277" s="222" t="s">
        <v>910</v>
      </c>
      <c r="J277" s="223">
        <v>16</v>
      </c>
      <c r="K277" s="114">
        <v>31</v>
      </c>
      <c r="L277" s="116" t="s">
        <v>634</v>
      </c>
    </row>
    <row r="278" spans="1:12" x14ac:dyDescent="0.2">
      <c r="A278" s="57" t="s">
        <v>6</v>
      </c>
      <c r="B278" s="57" t="s">
        <v>5</v>
      </c>
      <c r="C278" s="60" t="s">
        <v>1</v>
      </c>
      <c r="D278" s="59" t="s">
        <v>131</v>
      </c>
      <c r="E278" s="207">
        <v>28</v>
      </c>
      <c r="F278" s="234" t="s">
        <v>174</v>
      </c>
      <c r="G278" s="234" t="s">
        <v>173</v>
      </c>
      <c r="H278" s="221" t="s">
        <v>62</v>
      </c>
      <c r="I278" s="222" t="s">
        <v>911</v>
      </c>
      <c r="J278" s="223">
        <v>43</v>
      </c>
      <c r="K278" s="114">
        <v>34</v>
      </c>
      <c r="L278" s="116" t="s">
        <v>637</v>
      </c>
    </row>
    <row r="279" spans="1:12" x14ac:dyDescent="0.2">
      <c r="A279" s="57" t="s">
        <v>6</v>
      </c>
      <c r="B279" s="57" t="s">
        <v>5</v>
      </c>
      <c r="C279" s="60" t="s">
        <v>1</v>
      </c>
      <c r="D279" s="59" t="s">
        <v>131</v>
      </c>
      <c r="E279" s="207">
        <v>29</v>
      </c>
      <c r="F279" s="234" t="s">
        <v>188</v>
      </c>
      <c r="G279" s="234" t="s">
        <v>40</v>
      </c>
      <c r="H279" s="221" t="s">
        <v>76</v>
      </c>
      <c r="I279" s="222" t="s">
        <v>912</v>
      </c>
      <c r="J279" s="223">
        <v>41</v>
      </c>
      <c r="K279" s="114">
        <v>33</v>
      </c>
      <c r="L279" s="116" t="s">
        <v>632</v>
      </c>
    </row>
    <row r="280" spans="1:12" x14ac:dyDescent="0.2">
      <c r="A280" s="57" t="s">
        <v>6</v>
      </c>
      <c r="B280" s="57" t="s">
        <v>5</v>
      </c>
      <c r="C280" s="60" t="s">
        <v>1</v>
      </c>
      <c r="D280" s="59" t="s">
        <v>131</v>
      </c>
      <c r="E280" s="207">
        <v>30</v>
      </c>
      <c r="F280" s="234" t="s">
        <v>913</v>
      </c>
      <c r="G280" s="234" t="s">
        <v>914</v>
      </c>
      <c r="H280" s="221" t="s">
        <v>44</v>
      </c>
      <c r="I280" s="222" t="s">
        <v>915</v>
      </c>
      <c r="J280" s="223">
        <v>45</v>
      </c>
      <c r="K280" s="114">
        <v>38</v>
      </c>
      <c r="L280" s="116" t="s">
        <v>425</v>
      </c>
    </row>
    <row r="281" spans="1:12" x14ac:dyDescent="0.2">
      <c r="A281" s="57" t="s">
        <v>6</v>
      </c>
      <c r="B281" s="57" t="s">
        <v>5</v>
      </c>
      <c r="C281" s="60" t="s">
        <v>1</v>
      </c>
      <c r="D281" s="59" t="s">
        <v>131</v>
      </c>
      <c r="E281" s="207">
        <v>31</v>
      </c>
      <c r="F281" s="234" t="s">
        <v>97</v>
      </c>
      <c r="G281" s="234" t="s">
        <v>916</v>
      </c>
      <c r="H281" s="221" t="s">
        <v>44</v>
      </c>
      <c r="I281" s="222" t="s">
        <v>917</v>
      </c>
      <c r="J281" s="223">
        <v>5</v>
      </c>
      <c r="K281" s="114">
        <v>32</v>
      </c>
      <c r="L281" s="235" t="s">
        <v>420</v>
      </c>
    </row>
    <row r="282" spans="1:12" x14ac:dyDescent="0.2">
      <c r="A282" s="57" t="s">
        <v>6</v>
      </c>
      <c r="B282" s="57" t="s">
        <v>5</v>
      </c>
      <c r="C282" s="60" t="s">
        <v>1</v>
      </c>
      <c r="D282" s="59" t="s">
        <v>131</v>
      </c>
      <c r="E282" s="207">
        <v>32</v>
      </c>
      <c r="F282" s="234" t="s">
        <v>220</v>
      </c>
      <c r="G282" s="234" t="s">
        <v>219</v>
      </c>
      <c r="H282" s="221" t="s">
        <v>214</v>
      </c>
      <c r="I282" s="222" t="s">
        <v>918</v>
      </c>
      <c r="J282" s="223">
        <v>29</v>
      </c>
      <c r="K282" s="114">
        <v>15</v>
      </c>
      <c r="L282" s="235" t="s">
        <v>633</v>
      </c>
    </row>
    <row r="283" spans="1:12" x14ac:dyDescent="0.2">
      <c r="A283" s="57" t="s">
        <v>6</v>
      </c>
      <c r="B283" s="57" t="s">
        <v>5</v>
      </c>
      <c r="C283" s="60" t="s">
        <v>1</v>
      </c>
      <c r="D283" s="59" t="s">
        <v>131</v>
      </c>
      <c r="E283" s="207">
        <v>33</v>
      </c>
      <c r="F283" s="234" t="s">
        <v>149</v>
      </c>
      <c r="G283" s="234" t="s">
        <v>145</v>
      </c>
      <c r="H283" s="221" t="s">
        <v>454</v>
      </c>
      <c r="I283" s="222" t="s">
        <v>919</v>
      </c>
      <c r="J283" s="223">
        <v>37</v>
      </c>
      <c r="K283" s="114">
        <v>25</v>
      </c>
      <c r="L283" s="235" t="s">
        <v>642</v>
      </c>
    </row>
    <row r="284" spans="1:12" x14ac:dyDescent="0.2">
      <c r="A284" s="57" t="s">
        <v>6</v>
      </c>
      <c r="B284" s="57" t="s">
        <v>5</v>
      </c>
      <c r="C284" s="60" t="s">
        <v>1</v>
      </c>
      <c r="D284" s="59" t="s">
        <v>131</v>
      </c>
      <c r="E284" s="207">
        <v>34</v>
      </c>
      <c r="F284" s="234" t="s">
        <v>920</v>
      </c>
      <c r="G284" s="234" t="s">
        <v>185</v>
      </c>
      <c r="H284" s="221" t="s">
        <v>44</v>
      </c>
      <c r="I284" s="222" t="s">
        <v>921</v>
      </c>
      <c r="J284" s="223">
        <v>49</v>
      </c>
      <c r="K284" s="114">
        <v>36</v>
      </c>
      <c r="L284" s="235" t="s">
        <v>422</v>
      </c>
    </row>
    <row r="285" spans="1:12" x14ac:dyDescent="0.2">
      <c r="A285" s="57" t="s">
        <v>6</v>
      </c>
      <c r="B285" s="57" t="s">
        <v>5</v>
      </c>
      <c r="C285" s="60" t="s">
        <v>1</v>
      </c>
      <c r="D285" s="59" t="s">
        <v>131</v>
      </c>
      <c r="E285" s="207">
        <v>35</v>
      </c>
      <c r="F285" s="234" t="s">
        <v>922</v>
      </c>
      <c r="G285" s="234" t="s">
        <v>354</v>
      </c>
      <c r="H285" s="221" t="s">
        <v>62</v>
      </c>
      <c r="I285" s="222" t="s">
        <v>923</v>
      </c>
      <c r="J285" s="223">
        <v>38</v>
      </c>
      <c r="K285" s="114">
        <v>44</v>
      </c>
      <c r="L285" s="235" t="s">
        <v>424</v>
      </c>
    </row>
    <row r="286" spans="1:12" x14ac:dyDescent="0.2">
      <c r="A286" s="57" t="s">
        <v>6</v>
      </c>
      <c r="B286" s="57" t="s">
        <v>5</v>
      </c>
      <c r="C286" s="60" t="s">
        <v>1</v>
      </c>
      <c r="D286" s="59" t="s">
        <v>131</v>
      </c>
      <c r="E286" s="207">
        <v>36</v>
      </c>
      <c r="F286" s="234" t="s">
        <v>924</v>
      </c>
      <c r="G286" s="234" t="s">
        <v>925</v>
      </c>
      <c r="H286" s="221" t="s">
        <v>62</v>
      </c>
      <c r="I286" s="222" t="s">
        <v>926</v>
      </c>
      <c r="J286" s="223">
        <v>40</v>
      </c>
      <c r="K286" s="114">
        <v>46</v>
      </c>
      <c r="L286" s="236"/>
    </row>
    <row r="287" spans="1:12" x14ac:dyDescent="0.2">
      <c r="A287" s="57" t="s">
        <v>6</v>
      </c>
      <c r="B287" s="57" t="s">
        <v>5</v>
      </c>
      <c r="C287" s="60" t="s">
        <v>1</v>
      </c>
      <c r="D287" s="59" t="s">
        <v>131</v>
      </c>
      <c r="E287" s="207">
        <v>37</v>
      </c>
      <c r="F287" s="234" t="s">
        <v>326</v>
      </c>
      <c r="G287" s="234" t="s">
        <v>175</v>
      </c>
      <c r="H287" s="221" t="s">
        <v>44</v>
      </c>
      <c r="I287" s="222" t="s">
        <v>927</v>
      </c>
      <c r="J287" s="223">
        <v>48</v>
      </c>
      <c r="K287" s="114">
        <v>42</v>
      </c>
      <c r="L287" s="236"/>
    </row>
    <row r="288" spans="1:12" x14ac:dyDescent="0.2">
      <c r="A288" s="57" t="s">
        <v>6</v>
      </c>
      <c r="B288" s="57" t="s">
        <v>5</v>
      </c>
      <c r="C288" s="60" t="s">
        <v>1</v>
      </c>
      <c r="D288" s="59" t="s">
        <v>131</v>
      </c>
      <c r="E288" s="207">
        <v>38</v>
      </c>
      <c r="F288" s="234" t="s">
        <v>928</v>
      </c>
      <c r="G288" s="234" t="s">
        <v>929</v>
      </c>
      <c r="H288" s="221" t="s">
        <v>36</v>
      </c>
      <c r="I288" s="222" t="s">
        <v>930</v>
      </c>
      <c r="J288" s="223">
        <v>54</v>
      </c>
      <c r="K288" s="114">
        <v>43</v>
      </c>
      <c r="L288" s="236"/>
    </row>
    <row r="289" spans="1:12" x14ac:dyDescent="0.2">
      <c r="A289" s="57" t="s">
        <v>6</v>
      </c>
      <c r="B289" s="57" t="s">
        <v>5</v>
      </c>
      <c r="C289" s="60" t="s">
        <v>1</v>
      </c>
      <c r="D289" s="59" t="s">
        <v>131</v>
      </c>
      <c r="E289" s="207">
        <v>39</v>
      </c>
      <c r="F289" s="234" t="s">
        <v>931</v>
      </c>
      <c r="G289" s="234" t="s">
        <v>182</v>
      </c>
      <c r="H289" s="221" t="s">
        <v>44</v>
      </c>
      <c r="I289" s="222" t="s">
        <v>932</v>
      </c>
      <c r="J289" s="223">
        <v>46</v>
      </c>
      <c r="K289" s="114">
        <v>51</v>
      </c>
      <c r="L289" s="236"/>
    </row>
    <row r="290" spans="1:12" x14ac:dyDescent="0.2">
      <c r="A290" s="57" t="s">
        <v>6</v>
      </c>
      <c r="B290" s="57" t="s">
        <v>5</v>
      </c>
      <c r="C290" s="60" t="s">
        <v>1</v>
      </c>
      <c r="D290" s="59" t="s">
        <v>131</v>
      </c>
      <c r="E290" s="207">
        <v>40</v>
      </c>
      <c r="F290" s="234" t="s">
        <v>933</v>
      </c>
      <c r="G290" s="234" t="s">
        <v>934</v>
      </c>
      <c r="H290" s="221" t="s">
        <v>44</v>
      </c>
      <c r="I290" s="222" t="s">
        <v>935</v>
      </c>
      <c r="J290" s="223">
        <v>57</v>
      </c>
      <c r="K290" s="113">
        <v>47</v>
      </c>
      <c r="L290" s="236"/>
    </row>
    <row r="291" spans="1:12" x14ac:dyDescent="0.2">
      <c r="A291" s="57" t="s">
        <v>6</v>
      </c>
      <c r="B291" s="57" t="s">
        <v>5</v>
      </c>
      <c r="C291" s="60" t="s">
        <v>1</v>
      </c>
      <c r="D291" s="59" t="s">
        <v>131</v>
      </c>
      <c r="E291" s="207">
        <v>41</v>
      </c>
      <c r="F291" s="234" t="s">
        <v>936</v>
      </c>
      <c r="G291" s="234" t="s">
        <v>937</v>
      </c>
      <c r="H291" s="221" t="s">
        <v>36</v>
      </c>
      <c r="I291" s="222" t="s">
        <v>938</v>
      </c>
      <c r="J291" s="223">
        <v>55</v>
      </c>
      <c r="K291" s="114">
        <v>50</v>
      </c>
      <c r="L291" s="236"/>
    </row>
    <row r="292" spans="1:12" x14ac:dyDescent="0.2">
      <c r="A292" s="57" t="s">
        <v>6</v>
      </c>
      <c r="B292" s="57" t="s">
        <v>5</v>
      </c>
      <c r="C292" s="60" t="s">
        <v>1</v>
      </c>
      <c r="D292" s="59" t="s">
        <v>131</v>
      </c>
      <c r="E292" s="207">
        <v>42</v>
      </c>
      <c r="F292" s="234" t="s">
        <v>939</v>
      </c>
      <c r="G292" s="234" t="s">
        <v>940</v>
      </c>
      <c r="H292" s="221" t="s">
        <v>44</v>
      </c>
      <c r="I292" s="222" t="s">
        <v>941</v>
      </c>
      <c r="J292" s="223">
        <v>51</v>
      </c>
      <c r="K292" s="114">
        <v>52</v>
      </c>
      <c r="L292" s="236"/>
    </row>
    <row r="293" spans="1:12" x14ac:dyDescent="0.2">
      <c r="A293" s="57" t="s">
        <v>6</v>
      </c>
      <c r="B293" s="57" t="s">
        <v>5</v>
      </c>
      <c r="C293" s="60" t="s">
        <v>1</v>
      </c>
      <c r="D293" s="59" t="s">
        <v>131</v>
      </c>
      <c r="E293" s="207">
        <v>43</v>
      </c>
      <c r="F293" s="234" t="s">
        <v>942</v>
      </c>
      <c r="G293" s="234" t="s">
        <v>191</v>
      </c>
      <c r="H293" s="221" t="s">
        <v>36</v>
      </c>
      <c r="I293" s="222" t="s">
        <v>943</v>
      </c>
      <c r="J293" s="223">
        <v>10</v>
      </c>
      <c r="K293" s="197"/>
      <c r="L293" s="236"/>
    </row>
    <row r="294" spans="1:12" x14ac:dyDescent="0.2">
      <c r="A294" s="57" t="s">
        <v>6</v>
      </c>
      <c r="B294" s="57" t="s">
        <v>5</v>
      </c>
      <c r="C294" s="60" t="s">
        <v>1</v>
      </c>
      <c r="D294" s="59" t="s">
        <v>131</v>
      </c>
      <c r="E294" s="207">
        <v>44</v>
      </c>
      <c r="F294" s="234" t="s">
        <v>222</v>
      </c>
      <c r="G294" s="234" t="s">
        <v>213</v>
      </c>
      <c r="H294" s="221" t="s">
        <v>214</v>
      </c>
      <c r="I294" s="222" t="s">
        <v>944</v>
      </c>
      <c r="J294" s="197"/>
      <c r="K294" s="114">
        <v>16</v>
      </c>
      <c r="L294" s="236"/>
    </row>
    <row r="295" spans="1:12" x14ac:dyDescent="0.2">
      <c r="A295" s="57" t="s">
        <v>6</v>
      </c>
      <c r="B295" s="57" t="s">
        <v>5</v>
      </c>
      <c r="C295" s="60" t="s">
        <v>1</v>
      </c>
      <c r="D295" s="59" t="s">
        <v>131</v>
      </c>
      <c r="E295" s="207">
        <v>45</v>
      </c>
      <c r="F295" s="234" t="s">
        <v>945</v>
      </c>
      <c r="G295" s="234" t="s">
        <v>946</v>
      </c>
      <c r="H295" s="221" t="s">
        <v>192</v>
      </c>
      <c r="I295" s="222" t="s">
        <v>947</v>
      </c>
      <c r="J295" s="223">
        <v>18</v>
      </c>
      <c r="K295" s="197"/>
      <c r="L295" s="236"/>
    </row>
    <row r="296" spans="1:12" x14ac:dyDescent="0.2">
      <c r="A296" s="57" t="s">
        <v>6</v>
      </c>
      <c r="B296" s="57" t="s">
        <v>5</v>
      </c>
      <c r="C296" s="60" t="s">
        <v>1</v>
      </c>
      <c r="D296" s="59" t="s">
        <v>131</v>
      </c>
      <c r="E296" s="207">
        <v>46</v>
      </c>
      <c r="F296" s="234" t="s">
        <v>199</v>
      </c>
      <c r="G296" s="234" t="s">
        <v>198</v>
      </c>
      <c r="H296" s="221" t="s">
        <v>44</v>
      </c>
      <c r="I296" s="222" t="s">
        <v>948</v>
      </c>
      <c r="J296" s="197"/>
      <c r="K296" s="114">
        <v>18</v>
      </c>
      <c r="L296" s="236"/>
    </row>
    <row r="297" spans="1:12" x14ac:dyDescent="0.2">
      <c r="A297" s="57" t="s">
        <v>6</v>
      </c>
      <c r="B297" s="57" t="s">
        <v>5</v>
      </c>
      <c r="C297" s="60" t="s">
        <v>1</v>
      </c>
      <c r="D297" s="59" t="s">
        <v>131</v>
      </c>
      <c r="E297" s="207">
        <v>47</v>
      </c>
      <c r="F297" s="234" t="s">
        <v>166</v>
      </c>
      <c r="G297" s="234" t="s">
        <v>165</v>
      </c>
      <c r="H297" s="221" t="s">
        <v>77</v>
      </c>
      <c r="I297" s="222" t="s">
        <v>949</v>
      </c>
      <c r="J297" s="223">
        <v>19</v>
      </c>
      <c r="K297" s="197"/>
      <c r="L297" s="236"/>
    </row>
    <row r="298" spans="1:12" x14ac:dyDescent="0.2">
      <c r="A298" s="57" t="s">
        <v>6</v>
      </c>
      <c r="B298" s="57" t="s">
        <v>5</v>
      </c>
      <c r="C298" s="60" t="s">
        <v>1</v>
      </c>
      <c r="D298" s="59" t="s">
        <v>131</v>
      </c>
      <c r="E298" s="207">
        <v>48</v>
      </c>
      <c r="F298" s="234" t="s">
        <v>950</v>
      </c>
      <c r="G298" s="234" t="s">
        <v>951</v>
      </c>
      <c r="H298" s="221" t="s">
        <v>76</v>
      </c>
      <c r="I298" s="222" t="s">
        <v>952</v>
      </c>
      <c r="J298" s="197"/>
      <c r="K298" s="114">
        <v>21</v>
      </c>
      <c r="L298" s="236"/>
    </row>
    <row r="299" spans="1:12" x14ac:dyDescent="0.2">
      <c r="A299" s="57" t="s">
        <v>6</v>
      </c>
      <c r="B299" s="57" t="s">
        <v>5</v>
      </c>
      <c r="C299" s="60" t="s">
        <v>1</v>
      </c>
      <c r="D299" s="59" t="s">
        <v>131</v>
      </c>
      <c r="E299" s="207">
        <v>49</v>
      </c>
      <c r="F299" s="234" t="s">
        <v>953</v>
      </c>
      <c r="G299" s="234" t="s">
        <v>322</v>
      </c>
      <c r="H299" s="221" t="s">
        <v>454</v>
      </c>
      <c r="I299" s="222" t="s">
        <v>954</v>
      </c>
      <c r="J299" s="197"/>
      <c r="K299" s="114">
        <v>22</v>
      </c>
      <c r="L299" s="236"/>
    </row>
    <row r="300" spans="1:12" x14ac:dyDescent="0.2">
      <c r="A300" s="57" t="s">
        <v>6</v>
      </c>
      <c r="B300" s="57" t="s">
        <v>5</v>
      </c>
      <c r="C300" s="60" t="s">
        <v>1</v>
      </c>
      <c r="D300" s="59" t="s">
        <v>131</v>
      </c>
      <c r="E300" s="207">
        <v>50</v>
      </c>
      <c r="F300" s="234" t="s">
        <v>955</v>
      </c>
      <c r="G300" s="234" t="s">
        <v>956</v>
      </c>
      <c r="H300" s="221" t="s">
        <v>39</v>
      </c>
      <c r="I300" s="222" t="s">
        <v>957</v>
      </c>
      <c r="J300" s="197"/>
      <c r="K300" s="114">
        <v>23</v>
      </c>
      <c r="L300" s="236"/>
    </row>
    <row r="301" spans="1:12" x14ac:dyDescent="0.2">
      <c r="A301" s="57" t="s">
        <v>6</v>
      </c>
      <c r="B301" s="57" t="s">
        <v>5</v>
      </c>
      <c r="C301" s="60" t="s">
        <v>1</v>
      </c>
      <c r="D301" s="59" t="s">
        <v>131</v>
      </c>
      <c r="E301" s="207">
        <v>51</v>
      </c>
      <c r="F301" s="234" t="s">
        <v>958</v>
      </c>
      <c r="G301" s="234" t="s">
        <v>96</v>
      </c>
      <c r="H301" s="221" t="s">
        <v>39</v>
      </c>
      <c r="I301" s="222" t="s">
        <v>959</v>
      </c>
      <c r="J301" s="113">
        <v>24</v>
      </c>
      <c r="K301" s="197"/>
      <c r="L301" s="236"/>
    </row>
    <row r="302" spans="1:12" x14ac:dyDescent="0.2">
      <c r="A302" s="57" t="s">
        <v>6</v>
      </c>
      <c r="B302" s="57" t="s">
        <v>5</v>
      </c>
      <c r="C302" s="60" t="s">
        <v>1</v>
      </c>
      <c r="D302" s="59" t="s">
        <v>131</v>
      </c>
      <c r="E302" s="207">
        <v>52</v>
      </c>
      <c r="F302" s="234" t="s">
        <v>218</v>
      </c>
      <c r="G302" s="234" t="s">
        <v>217</v>
      </c>
      <c r="H302" s="221" t="s">
        <v>214</v>
      </c>
      <c r="I302" s="222" t="s">
        <v>960</v>
      </c>
      <c r="J302" s="223">
        <v>26</v>
      </c>
      <c r="K302" s="197"/>
      <c r="L302" s="236"/>
    </row>
    <row r="303" spans="1:12" x14ac:dyDescent="0.2">
      <c r="A303" s="57" t="s">
        <v>6</v>
      </c>
      <c r="B303" s="57" t="s">
        <v>5</v>
      </c>
      <c r="C303" s="60" t="s">
        <v>1</v>
      </c>
      <c r="D303" s="59" t="s">
        <v>131</v>
      </c>
      <c r="E303" s="207">
        <v>53</v>
      </c>
      <c r="F303" s="234" t="s">
        <v>181</v>
      </c>
      <c r="G303" s="234" t="s">
        <v>180</v>
      </c>
      <c r="H303" s="221" t="s">
        <v>454</v>
      </c>
      <c r="I303" s="222" t="s">
        <v>961</v>
      </c>
      <c r="J303" s="197"/>
      <c r="K303" s="114">
        <v>27</v>
      </c>
      <c r="L303" s="236"/>
    </row>
    <row r="304" spans="1:12" x14ac:dyDescent="0.2">
      <c r="A304" s="57" t="s">
        <v>6</v>
      </c>
      <c r="B304" s="57" t="s">
        <v>5</v>
      </c>
      <c r="C304" s="60" t="s">
        <v>1</v>
      </c>
      <c r="D304" s="59" t="s">
        <v>131</v>
      </c>
      <c r="E304" s="207">
        <v>54</v>
      </c>
      <c r="F304" s="234" t="s">
        <v>962</v>
      </c>
      <c r="G304" s="234" t="s">
        <v>182</v>
      </c>
      <c r="H304" s="221" t="s">
        <v>454</v>
      </c>
      <c r="I304" s="222" t="s">
        <v>963</v>
      </c>
      <c r="J304" s="197"/>
      <c r="K304" s="114">
        <v>28</v>
      </c>
      <c r="L304" s="236"/>
    </row>
    <row r="305" spans="1:12" x14ac:dyDescent="0.2">
      <c r="A305" s="57" t="s">
        <v>6</v>
      </c>
      <c r="B305" s="57" t="s">
        <v>5</v>
      </c>
      <c r="C305" s="60" t="s">
        <v>1</v>
      </c>
      <c r="D305" s="59" t="s">
        <v>131</v>
      </c>
      <c r="E305" s="207">
        <v>55</v>
      </c>
      <c r="F305" s="234" t="s">
        <v>964</v>
      </c>
      <c r="G305" s="234" t="s">
        <v>965</v>
      </c>
      <c r="H305" s="221" t="s">
        <v>76</v>
      </c>
      <c r="I305" s="222" t="s">
        <v>966</v>
      </c>
      <c r="J305" s="223">
        <v>31</v>
      </c>
      <c r="K305" s="197"/>
      <c r="L305" s="236"/>
    </row>
    <row r="306" spans="1:12" x14ac:dyDescent="0.2">
      <c r="A306" s="57" t="s">
        <v>6</v>
      </c>
      <c r="B306" s="57" t="s">
        <v>5</v>
      </c>
      <c r="C306" s="60" t="s">
        <v>1</v>
      </c>
      <c r="D306" s="59" t="s">
        <v>131</v>
      </c>
      <c r="E306" s="207">
        <v>56</v>
      </c>
      <c r="F306" s="234" t="s">
        <v>967</v>
      </c>
      <c r="G306" s="234" t="s">
        <v>968</v>
      </c>
      <c r="H306" s="221" t="s">
        <v>48</v>
      </c>
      <c r="I306" s="222" t="s">
        <v>969</v>
      </c>
      <c r="J306" s="223">
        <v>32</v>
      </c>
      <c r="K306" s="197"/>
      <c r="L306" s="236"/>
    </row>
    <row r="307" spans="1:12" x14ac:dyDescent="0.2">
      <c r="A307" s="57" t="s">
        <v>6</v>
      </c>
      <c r="B307" s="57" t="s">
        <v>5</v>
      </c>
      <c r="C307" s="60" t="s">
        <v>1</v>
      </c>
      <c r="D307" s="59" t="s">
        <v>131</v>
      </c>
      <c r="E307" s="207">
        <v>57</v>
      </c>
      <c r="F307" s="234" t="s">
        <v>970</v>
      </c>
      <c r="G307" s="234" t="s">
        <v>223</v>
      </c>
      <c r="H307" s="221" t="s">
        <v>214</v>
      </c>
      <c r="I307" s="222" t="s">
        <v>971</v>
      </c>
      <c r="J307" s="223">
        <v>34</v>
      </c>
      <c r="K307" s="197"/>
      <c r="L307" s="236"/>
    </row>
    <row r="308" spans="1:12" x14ac:dyDescent="0.2">
      <c r="A308" s="57" t="s">
        <v>6</v>
      </c>
      <c r="B308" s="57" t="s">
        <v>5</v>
      </c>
      <c r="C308" s="60" t="s">
        <v>1</v>
      </c>
      <c r="D308" s="59" t="s">
        <v>131</v>
      </c>
      <c r="E308" s="207">
        <v>58</v>
      </c>
      <c r="F308" s="234" t="s">
        <v>293</v>
      </c>
      <c r="G308" s="234" t="s">
        <v>972</v>
      </c>
      <c r="H308" s="221" t="s">
        <v>66</v>
      </c>
      <c r="I308" s="222" t="s">
        <v>973</v>
      </c>
      <c r="J308" s="223">
        <v>39</v>
      </c>
      <c r="K308" s="197"/>
      <c r="L308" s="236"/>
    </row>
    <row r="309" spans="1:12" x14ac:dyDescent="0.2">
      <c r="A309" s="57" t="s">
        <v>6</v>
      </c>
      <c r="B309" s="57" t="s">
        <v>5</v>
      </c>
      <c r="C309" s="60" t="s">
        <v>1</v>
      </c>
      <c r="D309" s="59" t="s">
        <v>131</v>
      </c>
      <c r="E309" s="207">
        <v>59</v>
      </c>
      <c r="F309" s="234" t="s">
        <v>221</v>
      </c>
      <c r="G309" s="234" t="s">
        <v>183</v>
      </c>
      <c r="H309" s="221" t="s">
        <v>214</v>
      </c>
      <c r="I309" s="222" t="s">
        <v>974</v>
      </c>
      <c r="J309" s="197"/>
      <c r="K309" s="114">
        <v>39</v>
      </c>
      <c r="L309" s="236"/>
    </row>
    <row r="310" spans="1:12" x14ac:dyDescent="0.2">
      <c r="A310" s="57" t="s">
        <v>6</v>
      </c>
      <c r="B310" s="57" t="s">
        <v>5</v>
      </c>
      <c r="C310" s="60" t="s">
        <v>1</v>
      </c>
      <c r="D310" s="59" t="s">
        <v>131</v>
      </c>
      <c r="E310" s="207">
        <v>60</v>
      </c>
      <c r="F310" s="234" t="s">
        <v>316</v>
      </c>
      <c r="G310" s="234" t="s">
        <v>975</v>
      </c>
      <c r="H310" s="221" t="s">
        <v>192</v>
      </c>
      <c r="I310" s="222" t="s">
        <v>976</v>
      </c>
      <c r="J310" s="223">
        <v>42</v>
      </c>
      <c r="K310" s="197"/>
      <c r="L310" s="236"/>
    </row>
    <row r="311" spans="1:12" x14ac:dyDescent="0.2">
      <c r="A311" s="57" t="s">
        <v>6</v>
      </c>
      <c r="B311" s="57" t="s">
        <v>5</v>
      </c>
      <c r="C311" s="60" t="s">
        <v>1</v>
      </c>
      <c r="D311" s="59" t="s">
        <v>131</v>
      </c>
      <c r="E311" s="207">
        <v>61</v>
      </c>
      <c r="F311" s="234" t="s">
        <v>977</v>
      </c>
      <c r="G311" s="234" t="s">
        <v>978</v>
      </c>
      <c r="H311" s="221" t="s">
        <v>62</v>
      </c>
      <c r="I311" s="222" t="s">
        <v>979</v>
      </c>
      <c r="J311" s="223">
        <v>44</v>
      </c>
      <c r="K311" s="197"/>
      <c r="L311" s="236"/>
    </row>
    <row r="312" spans="1:12" x14ac:dyDescent="0.2">
      <c r="A312" s="57" t="s">
        <v>6</v>
      </c>
      <c r="B312" s="57" t="s">
        <v>5</v>
      </c>
      <c r="C312" s="60" t="s">
        <v>1</v>
      </c>
      <c r="D312" s="59" t="s">
        <v>131</v>
      </c>
      <c r="E312" s="207">
        <v>62</v>
      </c>
      <c r="F312" s="234" t="s">
        <v>980</v>
      </c>
      <c r="G312" s="234" t="s">
        <v>358</v>
      </c>
      <c r="H312" s="221" t="s">
        <v>44</v>
      </c>
      <c r="I312" s="222" t="s">
        <v>981</v>
      </c>
      <c r="J312" s="197"/>
      <c r="K312" s="114">
        <v>45</v>
      </c>
      <c r="L312" s="236"/>
    </row>
    <row r="313" spans="1:12" x14ac:dyDescent="0.2">
      <c r="A313" s="57" t="s">
        <v>6</v>
      </c>
      <c r="B313" s="57" t="s">
        <v>5</v>
      </c>
      <c r="C313" s="60" t="s">
        <v>1</v>
      </c>
      <c r="D313" s="59" t="s">
        <v>131</v>
      </c>
      <c r="E313" s="207">
        <v>63</v>
      </c>
      <c r="F313" s="234" t="s">
        <v>982</v>
      </c>
      <c r="G313" s="234" t="s">
        <v>983</v>
      </c>
      <c r="H313" s="221" t="s">
        <v>192</v>
      </c>
      <c r="I313" s="222" t="s">
        <v>984</v>
      </c>
      <c r="J313" s="223">
        <v>47</v>
      </c>
      <c r="K313" s="197"/>
      <c r="L313" s="236"/>
    </row>
    <row r="314" spans="1:12" x14ac:dyDescent="0.2">
      <c r="A314" s="57" t="s">
        <v>6</v>
      </c>
      <c r="B314" s="57" t="s">
        <v>5</v>
      </c>
      <c r="C314" s="60" t="s">
        <v>1</v>
      </c>
      <c r="D314" s="59" t="s">
        <v>131</v>
      </c>
      <c r="E314" s="207">
        <v>64</v>
      </c>
      <c r="F314" s="234" t="s">
        <v>985</v>
      </c>
      <c r="G314" s="234" t="s">
        <v>99</v>
      </c>
      <c r="H314" s="221" t="s">
        <v>44</v>
      </c>
      <c r="I314" s="222" t="s">
        <v>986</v>
      </c>
      <c r="J314" s="197"/>
      <c r="K314" s="114">
        <v>49</v>
      </c>
      <c r="L314" s="236"/>
    </row>
    <row r="315" spans="1:12" x14ac:dyDescent="0.2">
      <c r="A315" s="57" t="s">
        <v>6</v>
      </c>
      <c r="B315" s="57" t="s">
        <v>5</v>
      </c>
      <c r="C315" s="60" t="s">
        <v>1</v>
      </c>
      <c r="D315" s="59" t="s">
        <v>131</v>
      </c>
      <c r="E315" s="207">
        <v>65</v>
      </c>
      <c r="F315" s="234" t="s">
        <v>987</v>
      </c>
      <c r="G315" s="234" t="s">
        <v>217</v>
      </c>
      <c r="H315" s="221" t="s">
        <v>454</v>
      </c>
      <c r="I315" s="222" t="s">
        <v>988</v>
      </c>
      <c r="J315" s="223">
        <v>50</v>
      </c>
      <c r="K315" s="197"/>
      <c r="L315" s="236"/>
    </row>
    <row r="316" spans="1:12" x14ac:dyDescent="0.2">
      <c r="A316" s="57" t="s">
        <v>6</v>
      </c>
      <c r="B316" s="57" t="s">
        <v>5</v>
      </c>
      <c r="C316" s="60" t="s">
        <v>1</v>
      </c>
      <c r="D316" s="59" t="s">
        <v>131</v>
      </c>
      <c r="E316" s="207">
        <v>66</v>
      </c>
      <c r="F316" s="234" t="s">
        <v>989</v>
      </c>
      <c r="G316" s="234" t="s">
        <v>990</v>
      </c>
      <c r="H316" s="221" t="s">
        <v>192</v>
      </c>
      <c r="I316" s="222" t="s">
        <v>991</v>
      </c>
      <c r="J316" s="223">
        <v>52</v>
      </c>
      <c r="K316" s="197"/>
      <c r="L316" s="236"/>
    </row>
    <row r="317" spans="1:12" x14ac:dyDescent="0.2">
      <c r="A317" s="57" t="s">
        <v>6</v>
      </c>
      <c r="B317" s="57" t="s">
        <v>5</v>
      </c>
      <c r="C317" s="60" t="s">
        <v>1</v>
      </c>
      <c r="D317" s="59" t="s">
        <v>131</v>
      </c>
      <c r="E317" s="207">
        <v>67</v>
      </c>
      <c r="F317" s="234" t="s">
        <v>203</v>
      </c>
      <c r="G317" s="234" t="s">
        <v>202</v>
      </c>
      <c r="H317" s="221" t="s">
        <v>44</v>
      </c>
      <c r="I317" s="222" t="s">
        <v>992</v>
      </c>
      <c r="J317" s="223">
        <v>53</v>
      </c>
      <c r="K317" s="197"/>
      <c r="L317" s="236"/>
    </row>
    <row r="318" spans="1:12" x14ac:dyDescent="0.2">
      <c r="A318" s="57" t="s">
        <v>6</v>
      </c>
      <c r="B318" s="57" t="s">
        <v>5</v>
      </c>
      <c r="C318" s="60" t="s">
        <v>1</v>
      </c>
      <c r="D318" s="59" t="s">
        <v>131</v>
      </c>
      <c r="E318" s="207">
        <v>68</v>
      </c>
      <c r="F318" s="234" t="s">
        <v>993</v>
      </c>
      <c r="G318" s="234" t="s">
        <v>994</v>
      </c>
      <c r="H318" s="221" t="s">
        <v>44</v>
      </c>
      <c r="I318" s="222" t="s">
        <v>995</v>
      </c>
      <c r="J318" s="223">
        <v>56</v>
      </c>
      <c r="K318" s="197"/>
      <c r="L318" s="236"/>
    </row>
  </sheetData>
  <sortState xmlns:xlrd2="http://schemas.microsoft.com/office/spreadsheetml/2017/richdata2" ref="F157:L161">
    <sortCondition descending="1" ref="L157:L161"/>
  </sortState>
  <mergeCells count="1">
    <mergeCell ref="A1:L1"/>
  </mergeCells>
  <phoneticPr fontId="2" type="noConversion"/>
  <pageMargins left="0.15748031496062992" right="0.15748031496062992" top="0.19685039370078741" bottom="0.15748031496062992" header="0.1574803149606299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Q469"/>
  <sheetViews>
    <sheetView zoomScale="115" zoomScaleNormal="115" workbookViewId="0">
      <pane xSplit="5" ySplit="2" topLeftCell="F274" activePane="bottomRight" state="frozen"/>
      <selection pane="topRight" activeCell="F1" sqref="F1"/>
      <selection pane="bottomLeft" activeCell="A4" sqref="A4"/>
      <selection pane="bottomRight" activeCell="F3" sqref="F3:S302"/>
    </sheetView>
  </sheetViews>
  <sheetFormatPr baseColWidth="10" defaultColWidth="53.5" defaultRowHeight="26.25" x14ac:dyDescent="0.2"/>
  <cols>
    <col min="1" max="1" width="10.125" style="155" bestFit="1" customWidth="1"/>
    <col min="2" max="2" width="8.375" style="155" bestFit="1" customWidth="1"/>
    <col min="3" max="3" width="4.75" style="156" bestFit="1" customWidth="1"/>
    <col min="4" max="4" width="7.625" style="157" bestFit="1" customWidth="1"/>
    <col min="5" max="5" width="2.625" style="158" bestFit="1" customWidth="1"/>
    <col min="6" max="6" width="16.25" style="153" bestFit="1" customWidth="1"/>
    <col min="7" max="7" width="20.625" style="153" bestFit="1" customWidth="1"/>
    <col min="8" max="8" width="21.25" style="48" bestFit="1" customWidth="1"/>
    <col min="9" max="9" width="11.5" style="67" bestFit="1" customWidth="1"/>
    <col min="10" max="10" width="1.75" style="40" bestFit="1" customWidth="1"/>
    <col min="11" max="11" width="4.875" style="169" bestFit="1" customWidth="1"/>
    <col min="12" max="12" width="1.75" style="48" bestFit="1" customWidth="1"/>
    <col min="13" max="13" width="4.875" style="170" bestFit="1" customWidth="1"/>
    <col min="14" max="14" width="1.75" style="169" bestFit="1" customWidth="1"/>
    <col min="15" max="15" width="7.25" style="154" bestFit="1" customWidth="1"/>
    <col min="16" max="17" width="1.75" style="124" hidden="1" customWidth="1"/>
    <col min="18" max="18" width="0" style="124" hidden="1" customWidth="1"/>
    <col min="19" max="16384" width="53.5" style="124"/>
  </cols>
  <sheetData>
    <row r="1" spans="1:15" s="51" customFormat="1" x14ac:dyDescent="0.2">
      <c r="A1" s="315" t="s">
        <v>413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ht="12.75" x14ac:dyDescent="0.2">
      <c r="A2" s="124"/>
      <c r="B2" s="124"/>
      <c r="C2" s="151"/>
      <c r="D2" s="40"/>
      <c r="E2" s="152"/>
      <c r="J2" s="319">
        <v>45337</v>
      </c>
      <c r="K2" s="319"/>
      <c r="L2" s="319">
        <v>45365</v>
      </c>
      <c r="M2" s="319"/>
      <c r="N2" s="143"/>
      <c r="O2" s="143">
        <v>45379</v>
      </c>
    </row>
    <row r="3" spans="1:15" ht="12.75" x14ac:dyDescent="0.2">
      <c r="A3" s="313" t="s">
        <v>18</v>
      </c>
      <c r="B3" s="313" t="s">
        <v>5</v>
      </c>
      <c r="C3" s="312" t="s">
        <v>2</v>
      </c>
      <c r="D3" s="303" t="s">
        <v>368</v>
      </c>
      <c r="E3" s="316" t="s">
        <v>27</v>
      </c>
      <c r="F3" s="29"/>
      <c r="G3" s="29"/>
      <c r="H3" s="28"/>
      <c r="I3" s="30"/>
      <c r="J3" s="129"/>
      <c r="K3" s="318"/>
      <c r="L3" s="129"/>
      <c r="M3" s="318"/>
      <c r="N3" s="129"/>
      <c r="O3" s="317"/>
    </row>
    <row r="4" spans="1:15" ht="12.75" x14ac:dyDescent="0.2">
      <c r="A4" s="313"/>
      <c r="B4" s="313"/>
      <c r="C4" s="312"/>
      <c r="D4" s="313"/>
      <c r="E4" s="316"/>
      <c r="F4" s="61"/>
      <c r="G4" s="61"/>
      <c r="H4" s="38"/>
      <c r="I4" s="39"/>
      <c r="J4" s="129"/>
      <c r="K4" s="318"/>
      <c r="L4" s="129"/>
      <c r="M4" s="318"/>
      <c r="N4" s="137"/>
      <c r="O4" s="317"/>
    </row>
    <row r="5" spans="1:15" ht="12.75" x14ac:dyDescent="0.2">
      <c r="A5" s="313"/>
      <c r="B5" s="313"/>
      <c r="C5" s="312"/>
      <c r="D5" s="313"/>
      <c r="E5" s="316"/>
      <c r="F5" s="47"/>
      <c r="G5" s="47"/>
      <c r="H5" s="38"/>
      <c r="I5" s="39"/>
      <c r="J5" s="137"/>
      <c r="K5" s="318"/>
      <c r="L5" s="129"/>
      <c r="M5" s="318"/>
      <c r="N5" s="137"/>
      <c r="O5" s="317"/>
    </row>
    <row r="6" spans="1:15" ht="12.75" x14ac:dyDescent="0.2">
      <c r="A6" s="313"/>
      <c r="B6" s="313"/>
      <c r="C6" s="312"/>
      <c r="D6" s="313"/>
      <c r="E6" s="316"/>
      <c r="F6" s="47"/>
      <c r="G6" s="47"/>
      <c r="H6" s="38"/>
      <c r="I6" s="39"/>
      <c r="J6" s="129"/>
      <c r="K6" s="318"/>
      <c r="L6" s="129"/>
      <c r="M6" s="318"/>
      <c r="N6" s="129"/>
      <c r="O6" s="317"/>
    </row>
    <row r="7" spans="1:15" ht="12.75" x14ac:dyDescent="0.2">
      <c r="A7" s="313"/>
      <c r="B7" s="313"/>
      <c r="C7" s="312"/>
      <c r="D7" s="313"/>
      <c r="E7" s="316"/>
      <c r="F7" s="29"/>
      <c r="G7" s="29"/>
      <c r="H7" s="28"/>
      <c r="I7" s="30"/>
      <c r="J7" s="129"/>
      <c r="K7" s="318"/>
      <c r="L7" s="137"/>
      <c r="M7" s="318"/>
      <c r="N7" s="129"/>
      <c r="O7" s="317"/>
    </row>
    <row r="8" spans="1:15" ht="12.75" x14ac:dyDescent="0.2">
      <c r="A8" s="313"/>
      <c r="B8" s="313"/>
      <c r="C8" s="312"/>
      <c r="D8" s="313"/>
      <c r="E8" s="316"/>
      <c r="F8" s="29"/>
      <c r="G8" s="29"/>
      <c r="H8" s="28"/>
      <c r="I8" s="30"/>
      <c r="J8" s="137"/>
      <c r="K8" s="318"/>
      <c r="L8" s="137"/>
      <c r="M8" s="318"/>
      <c r="N8" s="129"/>
      <c r="O8" s="317"/>
    </row>
    <row r="9" spans="1:15" ht="12.75" x14ac:dyDescent="0.2">
      <c r="A9" s="313"/>
      <c r="B9" s="313"/>
      <c r="C9" s="312"/>
      <c r="D9" s="313"/>
      <c r="E9" s="316"/>
      <c r="F9" s="29"/>
      <c r="G9" s="29"/>
      <c r="H9" s="28"/>
      <c r="I9" s="30"/>
      <c r="J9" s="129"/>
      <c r="K9" s="318"/>
      <c r="L9" s="137"/>
      <c r="M9" s="318"/>
      <c r="N9" s="137"/>
      <c r="O9" s="317"/>
    </row>
    <row r="10" spans="1:15" ht="12.75" x14ac:dyDescent="0.2">
      <c r="A10" s="313" t="s">
        <v>18</v>
      </c>
      <c r="B10" s="313" t="s">
        <v>5</v>
      </c>
      <c r="C10" s="312" t="s">
        <v>2</v>
      </c>
      <c r="D10" s="303" t="s">
        <v>368</v>
      </c>
      <c r="E10" s="314" t="s">
        <v>401</v>
      </c>
      <c r="F10" s="47"/>
      <c r="G10" s="47"/>
      <c r="H10" s="38"/>
      <c r="I10" s="39"/>
      <c r="J10" s="129"/>
      <c r="K10" s="318"/>
      <c r="L10" s="129"/>
      <c r="M10" s="318"/>
      <c r="N10" s="129"/>
      <c r="O10" s="317"/>
    </row>
    <row r="11" spans="1:15" ht="12.75" x14ac:dyDescent="0.2">
      <c r="A11" s="313"/>
      <c r="B11" s="313"/>
      <c r="C11" s="312"/>
      <c r="D11" s="303"/>
      <c r="E11" s="314"/>
      <c r="F11" s="47"/>
      <c r="G11" s="47"/>
      <c r="H11" s="38"/>
      <c r="I11" s="39"/>
      <c r="J11" s="129"/>
      <c r="K11" s="318"/>
      <c r="L11" s="129"/>
      <c r="M11" s="318"/>
      <c r="N11" s="129"/>
      <c r="O11" s="317"/>
    </row>
    <row r="12" spans="1:15" ht="12.75" x14ac:dyDescent="0.2">
      <c r="A12" s="313"/>
      <c r="B12" s="313"/>
      <c r="C12" s="312"/>
      <c r="D12" s="303"/>
      <c r="E12" s="314"/>
      <c r="F12" s="61"/>
      <c r="G12" s="61"/>
      <c r="H12" s="38"/>
      <c r="I12" s="39"/>
      <c r="J12" s="129"/>
      <c r="K12" s="318"/>
      <c r="L12" s="129"/>
      <c r="M12" s="318"/>
      <c r="N12" s="129"/>
      <c r="O12" s="317"/>
    </row>
    <row r="13" spans="1:15" ht="12.75" x14ac:dyDescent="0.2">
      <c r="A13" s="313"/>
      <c r="B13" s="313"/>
      <c r="C13" s="312"/>
      <c r="D13" s="303"/>
      <c r="E13" s="314"/>
      <c r="F13" s="61"/>
      <c r="G13" s="61"/>
      <c r="H13" s="38"/>
      <c r="I13" s="39"/>
      <c r="J13" s="129"/>
      <c r="K13" s="318"/>
      <c r="L13" s="129"/>
      <c r="M13" s="318"/>
      <c r="N13" s="136"/>
      <c r="O13" s="317"/>
    </row>
    <row r="14" spans="1:15" ht="12.75" x14ac:dyDescent="0.2">
      <c r="A14" s="313"/>
      <c r="B14" s="313"/>
      <c r="C14" s="312"/>
      <c r="D14" s="303"/>
      <c r="E14" s="314"/>
      <c r="F14" s="61"/>
      <c r="G14" s="61"/>
      <c r="H14" s="38"/>
      <c r="I14" s="39"/>
      <c r="J14" s="129"/>
      <c r="K14" s="318"/>
      <c r="L14" s="129"/>
      <c r="M14" s="318"/>
      <c r="N14" s="129"/>
      <c r="O14" s="317"/>
    </row>
    <row r="15" spans="1:15" ht="12.75" x14ac:dyDescent="0.2">
      <c r="A15" s="313" t="s">
        <v>18</v>
      </c>
      <c r="B15" s="313" t="s">
        <v>5</v>
      </c>
      <c r="C15" s="312" t="s">
        <v>2</v>
      </c>
      <c r="D15" s="303" t="s">
        <v>368</v>
      </c>
      <c r="E15" s="314" t="s">
        <v>402</v>
      </c>
      <c r="F15" s="31"/>
      <c r="G15" s="31"/>
      <c r="H15" s="28"/>
      <c r="I15" s="30"/>
      <c r="J15" s="129"/>
      <c r="K15" s="318"/>
      <c r="L15" s="129"/>
      <c r="M15" s="318"/>
      <c r="N15" s="136"/>
      <c r="O15" s="317"/>
    </row>
    <row r="16" spans="1:15" ht="12.75" x14ac:dyDescent="0.2">
      <c r="A16" s="313"/>
      <c r="B16" s="313"/>
      <c r="C16" s="312"/>
      <c r="D16" s="313"/>
      <c r="E16" s="314"/>
      <c r="F16" s="29"/>
      <c r="G16" s="29"/>
      <c r="H16" s="28"/>
      <c r="I16" s="30"/>
      <c r="J16" s="129"/>
      <c r="K16" s="318"/>
      <c r="L16" s="129"/>
      <c r="M16" s="318"/>
      <c r="N16" s="136"/>
      <c r="O16" s="317"/>
    </row>
    <row r="17" spans="1:15" ht="12.75" x14ac:dyDescent="0.2">
      <c r="A17" s="313"/>
      <c r="B17" s="313"/>
      <c r="C17" s="312"/>
      <c r="D17" s="313"/>
      <c r="E17" s="314"/>
      <c r="F17" s="29"/>
      <c r="G17" s="29"/>
      <c r="H17" s="28"/>
      <c r="I17" s="30"/>
      <c r="J17" s="129"/>
      <c r="K17" s="318"/>
      <c r="L17" s="129"/>
      <c r="M17" s="318"/>
      <c r="N17" s="129"/>
      <c r="O17" s="317"/>
    </row>
    <row r="18" spans="1:15" ht="12.75" x14ac:dyDescent="0.2">
      <c r="A18" s="313"/>
      <c r="B18" s="313"/>
      <c r="C18" s="312"/>
      <c r="D18" s="313"/>
      <c r="E18" s="314"/>
      <c r="F18" s="31"/>
      <c r="G18" s="31"/>
      <c r="H18" s="28"/>
      <c r="I18" s="30"/>
      <c r="J18" s="129"/>
      <c r="K18" s="318"/>
      <c r="L18" s="129"/>
      <c r="M18" s="318"/>
      <c r="N18" s="129"/>
      <c r="O18" s="317"/>
    </row>
    <row r="19" spans="1:15" ht="12.75" x14ac:dyDescent="0.2">
      <c r="A19" s="313"/>
      <c r="B19" s="313"/>
      <c r="C19" s="312"/>
      <c r="D19" s="313"/>
      <c r="E19" s="314"/>
      <c r="F19" s="31"/>
      <c r="G19" s="31"/>
      <c r="H19" s="28"/>
      <c r="I19" s="30"/>
      <c r="J19" s="129"/>
      <c r="K19" s="318"/>
      <c r="L19" s="129"/>
      <c r="M19" s="318"/>
      <c r="N19" s="129"/>
      <c r="O19" s="317"/>
    </row>
    <row r="20" spans="1:15" ht="12.75" x14ac:dyDescent="0.2">
      <c r="A20" s="313"/>
      <c r="B20" s="313"/>
      <c r="C20" s="312"/>
      <c r="D20" s="313"/>
      <c r="E20" s="314"/>
      <c r="F20" s="130"/>
      <c r="G20" s="130"/>
      <c r="H20" s="28"/>
      <c r="I20" s="94"/>
      <c r="J20" s="129"/>
      <c r="K20" s="318"/>
      <c r="L20" s="129"/>
      <c r="M20" s="318"/>
      <c r="N20" s="129"/>
      <c r="O20" s="317"/>
    </row>
    <row r="21" spans="1:15" ht="12.75" x14ac:dyDescent="0.2">
      <c r="A21" s="313" t="s">
        <v>18</v>
      </c>
      <c r="B21" s="313" t="s">
        <v>5</v>
      </c>
      <c r="C21" s="312" t="s">
        <v>2</v>
      </c>
      <c r="D21" s="303" t="s">
        <v>368</v>
      </c>
      <c r="E21" s="314" t="s">
        <v>403</v>
      </c>
      <c r="F21" s="31"/>
      <c r="G21" s="31"/>
      <c r="H21" s="28"/>
      <c r="I21" s="30"/>
      <c r="J21" s="129"/>
      <c r="K21" s="318"/>
      <c r="L21" s="129"/>
      <c r="M21" s="318"/>
      <c r="N21" s="129"/>
      <c r="O21" s="317"/>
    </row>
    <row r="22" spans="1:15" ht="12.75" x14ac:dyDescent="0.2">
      <c r="A22" s="313"/>
      <c r="B22" s="313"/>
      <c r="C22" s="312"/>
      <c r="D22" s="313"/>
      <c r="E22" s="314"/>
      <c r="F22" s="29"/>
      <c r="G22" s="29"/>
      <c r="H22" s="28"/>
      <c r="I22" s="30"/>
      <c r="J22" s="129"/>
      <c r="K22" s="318"/>
      <c r="L22" s="129"/>
      <c r="M22" s="318"/>
      <c r="N22" s="137"/>
      <c r="O22" s="317"/>
    </row>
    <row r="23" spans="1:15" ht="12.75" x14ac:dyDescent="0.2">
      <c r="A23" s="313"/>
      <c r="B23" s="313"/>
      <c r="C23" s="312"/>
      <c r="D23" s="313"/>
      <c r="E23" s="314"/>
      <c r="F23" s="31"/>
      <c r="G23" s="31"/>
      <c r="H23" s="28"/>
      <c r="I23" s="30"/>
      <c r="J23" s="137"/>
      <c r="K23" s="318"/>
      <c r="L23" s="129"/>
      <c r="M23" s="318"/>
      <c r="N23" s="129"/>
      <c r="O23" s="317"/>
    </row>
    <row r="24" spans="1:15" ht="12.75" x14ac:dyDescent="0.2">
      <c r="A24" s="313"/>
      <c r="B24" s="313"/>
      <c r="C24" s="312"/>
      <c r="D24" s="313"/>
      <c r="E24" s="314"/>
      <c r="F24" s="31"/>
      <c r="G24" s="31"/>
      <c r="H24" s="28"/>
      <c r="I24" s="30"/>
      <c r="J24" s="129"/>
      <c r="K24" s="318"/>
      <c r="L24" s="137"/>
      <c r="M24" s="318"/>
      <c r="N24" s="137"/>
      <c r="O24" s="317"/>
    </row>
    <row r="25" spans="1:15" ht="12.75" x14ac:dyDescent="0.2">
      <c r="A25" s="313"/>
      <c r="B25" s="313"/>
      <c r="C25" s="312"/>
      <c r="D25" s="313"/>
      <c r="E25" s="314"/>
      <c r="F25" s="29"/>
      <c r="G25" s="29"/>
      <c r="H25" s="28"/>
      <c r="I25" s="30"/>
      <c r="J25" s="129"/>
      <c r="K25" s="318"/>
      <c r="L25" s="137"/>
      <c r="M25" s="318"/>
      <c r="N25" s="137"/>
      <c r="O25" s="317"/>
    </row>
    <row r="26" spans="1:15" ht="12.75" x14ac:dyDescent="0.2">
      <c r="A26" s="313"/>
      <c r="B26" s="313"/>
      <c r="C26" s="312"/>
      <c r="D26" s="313"/>
      <c r="E26" s="314"/>
      <c r="F26" s="61"/>
      <c r="G26" s="61"/>
      <c r="H26" s="38"/>
      <c r="I26" s="39"/>
      <c r="J26" s="137"/>
      <c r="K26" s="318"/>
      <c r="L26" s="137"/>
      <c r="M26" s="318"/>
      <c r="N26" s="129"/>
      <c r="O26" s="317"/>
    </row>
    <row r="27" spans="1:15" ht="12.75" x14ac:dyDescent="0.2">
      <c r="A27" s="313"/>
      <c r="B27" s="313"/>
      <c r="C27" s="312"/>
      <c r="D27" s="313"/>
      <c r="E27" s="314"/>
      <c r="F27" s="29"/>
      <c r="G27" s="29"/>
      <c r="H27" s="28"/>
      <c r="I27" s="30"/>
      <c r="J27" s="137"/>
      <c r="K27" s="318"/>
      <c r="L27" s="137"/>
      <c r="M27" s="318"/>
      <c r="N27" s="129"/>
      <c r="O27" s="317"/>
    </row>
    <row r="28" spans="1:15" ht="12.75" x14ac:dyDescent="0.2">
      <c r="A28" s="313"/>
      <c r="B28" s="313"/>
      <c r="C28" s="312"/>
      <c r="D28" s="313"/>
      <c r="E28" s="314"/>
      <c r="F28" s="29"/>
      <c r="G28" s="29"/>
      <c r="H28" s="28"/>
      <c r="I28" s="30"/>
      <c r="J28" s="129"/>
      <c r="K28" s="318"/>
      <c r="L28" s="137"/>
      <c r="M28" s="318"/>
      <c r="N28" s="137"/>
      <c r="O28" s="317"/>
    </row>
    <row r="29" spans="1:15" ht="12.75" x14ac:dyDescent="0.2">
      <c r="A29" s="313" t="s">
        <v>18</v>
      </c>
      <c r="B29" s="313" t="s">
        <v>5</v>
      </c>
      <c r="C29" s="312" t="s">
        <v>2</v>
      </c>
      <c r="D29" s="303" t="s">
        <v>368</v>
      </c>
      <c r="E29" s="314" t="s">
        <v>404</v>
      </c>
      <c r="F29" s="47"/>
      <c r="G29" s="47"/>
      <c r="H29" s="38"/>
      <c r="I29" s="39"/>
      <c r="J29" s="129"/>
      <c r="K29" s="318"/>
      <c r="L29" s="129"/>
      <c r="M29" s="318"/>
      <c r="N29" s="137"/>
      <c r="O29" s="317"/>
    </row>
    <row r="30" spans="1:15" ht="12.75" x14ac:dyDescent="0.2">
      <c r="A30" s="313"/>
      <c r="B30" s="313"/>
      <c r="C30" s="312"/>
      <c r="D30" s="313"/>
      <c r="E30" s="314"/>
      <c r="F30" s="61"/>
      <c r="G30" s="61"/>
      <c r="H30" s="38"/>
      <c r="I30" s="39"/>
      <c r="J30" s="129"/>
      <c r="K30" s="318"/>
      <c r="L30" s="129"/>
      <c r="M30" s="318"/>
      <c r="N30" s="137"/>
      <c r="O30" s="317"/>
    </row>
    <row r="31" spans="1:15" ht="12.75" x14ac:dyDescent="0.2">
      <c r="A31" s="313"/>
      <c r="B31" s="313"/>
      <c r="C31" s="312"/>
      <c r="D31" s="313"/>
      <c r="E31" s="314"/>
      <c r="F31" s="61"/>
      <c r="G31" s="61"/>
      <c r="H31" s="38"/>
      <c r="I31" s="39"/>
      <c r="J31" s="129"/>
      <c r="K31" s="318"/>
      <c r="L31" s="129"/>
      <c r="M31" s="318"/>
      <c r="N31" s="137"/>
      <c r="O31" s="317"/>
    </row>
    <row r="32" spans="1:15" ht="12.75" x14ac:dyDescent="0.2">
      <c r="A32" s="313"/>
      <c r="B32" s="313"/>
      <c r="C32" s="312"/>
      <c r="D32" s="313"/>
      <c r="E32" s="314"/>
      <c r="F32" s="61"/>
      <c r="G32" s="61"/>
      <c r="H32" s="38"/>
      <c r="I32" s="39"/>
      <c r="J32" s="129"/>
      <c r="K32" s="318"/>
      <c r="L32" s="129"/>
      <c r="M32" s="318"/>
      <c r="N32" s="137"/>
      <c r="O32" s="317"/>
    </row>
    <row r="33" spans="1:15" ht="12.75" x14ac:dyDescent="0.2">
      <c r="A33" s="313"/>
      <c r="B33" s="313"/>
      <c r="C33" s="312"/>
      <c r="D33" s="313"/>
      <c r="E33" s="314"/>
      <c r="F33" s="29"/>
      <c r="G33" s="29"/>
      <c r="H33" s="28"/>
      <c r="I33" s="30"/>
      <c r="J33" s="129"/>
      <c r="K33" s="318"/>
      <c r="L33" s="136"/>
      <c r="M33" s="318"/>
      <c r="N33" s="137"/>
      <c r="O33" s="317"/>
    </row>
    <row r="34" spans="1:15" ht="12.75" x14ac:dyDescent="0.2">
      <c r="A34" s="313" t="s">
        <v>18</v>
      </c>
      <c r="B34" s="313" t="s">
        <v>5</v>
      </c>
      <c r="C34" s="312" t="s">
        <v>2</v>
      </c>
      <c r="D34" s="303" t="s">
        <v>368</v>
      </c>
      <c r="E34" s="314" t="s">
        <v>405</v>
      </c>
      <c r="F34" s="31"/>
      <c r="G34" s="31"/>
      <c r="H34" s="28"/>
      <c r="I34" s="30"/>
      <c r="J34" s="129"/>
      <c r="K34" s="318"/>
      <c r="L34" s="129"/>
      <c r="M34" s="318"/>
      <c r="N34" s="137"/>
      <c r="O34" s="317"/>
    </row>
    <row r="35" spans="1:15" ht="12.75" x14ac:dyDescent="0.2">
      <c r="A35" s="313"/>
      <c r="B35" s="313"/>
      <c r="C35" s="312"/>
      <c r="D35" s="313"/>
      <c r="E35" s="314"/>
      <c r="F35" s="31"/>
      <c r="G35" s="31"/>
      <c r="H35" s="28"/>
      <c r="I35" s="30"/>
      <c r="J35" s="129"/>
      <c r="K35" s="318"/>
      <c r="L35" s="137"/>
      <c r="M35" s="318"/>
      <c r="N35" s="137"/>
      <c r="O35" s="317"/>
    </row>
    <row r="36" spans="1:15" ht="12.75" x14ac:dyDescent="0.2">
      <c r="A36" s="313"/>
      <c r="B36" s="313"/>
      <c r="C36" s="312"/>
      <c r="D36" s="313"/>
      <c r="E36" s="314"/>
      <c r="F36" s="29"/>
      <c r="G36" s="29"/>
      <c r="H36" s="28"/>
      <c r="I36" s="30"/>
      <c r="J36" s="129"/>
      <c r="K36" s="318"/>
      <c r="L36" s="137"/>
      <c r="M36" s="318"/>
      <c r="N36" s="137"/>
      <c r="O36" s="317"/>
    </row>
    <row r="37" spans="1:15" ht="12.75" x14ac:dyDescent="0.2">
      <c r="A37" s="313"/>
      <c r="B37" s="313"/>
      <c r="C37" s="312"/>
      <c r="D37" s="313"/>
      <c r="E37" s="314"/>
      <c r="F37" s="29"/>
      <c r="G37" s="29"/>
      <c r="H37" s="28"/>
      <c r="I37" s="30"/>
      <c r="J37" s="129"/>
      <c r="K37" s="318"/>
      <c r="L37" s="129"/>
      <c r="M37" s="318"/>
      <c r="N37" s="137"/>
      <c r="O37" s="317"/>
    </row>
    <row r="38" spans="1:15" ht="12.75" x14ac:dyDescent="0.2">
      <c r="A38" s="313"/>
      <c r="B38" s="313"/>
      <c r="C38" s="312"/>
      <c r="D38" s="313"/>
      <c r="E38" s="314"/>
      <c r="F38" s="29"/>
      <c r="G38" s="29"/>
      <c r="H38" s="28"/>
      <c r="I38" s="30"/>
      <c r="J38" s="129"/>
      <c r="K38" s="318"/>
      <c r="L38" s="129"/>
      <c r="M38" s="318"/>
      <c r="N38" s="137"/>
      <c r="O38" s="317"/>
    </row>
    <row r="39" spans="1:15" ht="12.75" x14ac:dyDescent="0.2">
      <c r="A39" s="313"/>
      <c r="B39" s="313"/>
      <c r="C39" s="312"/>
      <c r="D39" s="313"/>
      <c r="E39" s="314"/>
      <c r="F39" s="61"/>
      <c r="G39" s="61"/>
      <c r="H39" s="38"/>
      <c r="I39" s="39"/>
      <c r="J39" s="129"/>
      <c r="K39" s="318"/>
      <c r="L39" s="129"/>
      <c r="M39" s="318"/>
      <c r="N39" s="137"/>
      <c r="O39" s="317"/>
    </row>
    <row r="40" spans="1:15" ht="12.75" x14ac:dyDescent="0.2">
      <c r="A40" s="313" t="s">
        <v>18</v>
      </c>
      <c r="B40" s="313" t="s">
        <v>5</v>
      </c>
      <c r="C40" s="312" t="s">
        <v>2</v>
      </c>
      <c r="D40" s="303" t="s">
        <v>368</v>
      </c>
      <c r="E40" s="314" t="s">
        <v>389</v>
      </c>
      <c r="F40" s="61"/>
      <c r="G40" s="61"/>
      <c r="H40" s="38"/>
      <c r="I40" s="39"/>
      <c r="J40" s="137"/>
      <c r="K40" s="318"/>
      <c r="L40" s="129"/>
      <c r="M40" s="318"/>
      <c r="N40" s="124"/>
    </row>
    <row r="41" spans="1:15" ht="12.75" x14ac:dyDescent="0.2">
      <c r="A41" s="313"/>
      <c r="B41" s="313"/>
      <c r="C41" s="312"/>
      <c r="D41" s="313"/>
      <c r="E41" s="314"/>
      <c r="F41" s="47"/>
      <c r="G41" s="47"/>
      <c r="H41" s="38"/>
      <c r="I41" s="39"/>
      <c r="J41" s="137"/>
      <c r="K41" s="318"/>
      <c r="L41" s="129"/>
      <c r="M41" s="318"/>
      <c r="N41" s="124"/>
    </row>
    <row r="42" spans="1:15" ht="12.75" x14ac:dyDescent="0.2">
      <c r="A42" s="313"/>
      <c r="B42" s="313"/>
      <c r="C42" s="312"/>
      <c r="D42" s="313"/>
      <c r="E42" s="314"/>
      <c r="F42" s="61"/>
      <c r="G42" s="61"/>
      <c r="H42" s="38"/>
      <c r="I42" s="39"/>
      <c r="J42" s="137"/>
      <c r="K42" s="318"/>
      <c r="L42" s="129"/>
      <c r="M42" s="318"/>
      <c r="N42" s="124"/>
    </row>
    <row r="43" spans="1:15" ht="12.75" x14ac:dyDescent="0.2">
      <c r="A43" s="313"/>
      <c r="B43" s="313"/>
      <c r="C43" s="312"/>
      <c r="D43" s="313"/>
      <c r="E43" s="314"/>
      <c r="F43" s="47"/>
      <c r="G43" s="47"/>
      <c r="H43" s="38"/>
      <c r="I43" s="39"/>
      <c r="J43" s="137"/>
      <c r="K43" s="318"/>
      <c r="L43" s="129"/>
      <c r="M43" s="318"/>
      <c r="N43" s="124"/>
    </row>
    <row r="44" spans="1:15" ht="12.75" x14ac:dyDescent="0.2">
      <c r="A44" s="313" t="s">
        <v>18</v>
      </c>
      <c r="B44" s="313" t="s">
        <v>5</v>
      </c>
      <c r="C44" s="312" t="s">
        <v>2</v>
      </c>
      <c r="D44" s="303" t="s">
        <v>368</v>
      </c>
      <c r="E44" s="314" t="s">
        <v>390</v>
      </c>
      <c r="F44" s="31"/>
      <c r="G44" s="31"/>
      <c r="H44" s="28"/>
      <c r="I44" s="30"/>
      <c r="J44" s="129"/>
      <c r="K44" s="318"/>
      <c r="L44" s="137"/>
      <c r="M44" s="318"/>
      <c r="N44" s="124"/>
    </row>
    <row r="45" spans="1:15" ht="12.75" x14ac:dyDescent="0.2">
      <c r="A45" s="313"/>
      <c r="B45" s="313"/>
      <c r="C45" s="312"/>
      <c r="D45" s="313"/>
      <c r="E45" s="314"/>
      <c r="F45" s="29"/>
      <c r="G45" s="29"/>
      <c r="H45" s="28"/>
      <c r="I45" s="30"/>
      <c r="J45" s="129"/>
      <c r="K45" s="318"/>
      <c r="L45" s="137"/>
      <c r="M45" s="318"/>
      <c r="N45" s="124"/>
    </row>
    <row r="46" spans="1:15" ht="12.75" x14ac:dyDescent="0.2">
      <c r="A46" s="313"/>
      <c r="B46" s="313"/>
      <c r="C46" s="312"/>
      <c r="D46" s="313"/>
      <c r="E46" s="314"/>
      <c r="F46" s="29"/>
      <c r="G46" s="29"/>
      <c r="H46" s="28"/>
      <c r="I46" s="30"/>
      <c r="J46" s="129"/>
      <c r="K46" s="318"/>
      <c r="L46" s="137"/>
      <c r="M46" s="318"/>
      <c r="N46" s="124"/>
    </row>
    <row r="47" spans="1:15" ht="12.75" x14ac:dyDescent="0.2">
      <c r="A47" s="313"/>
      <c r="B47" s="313"/>
      <c r="C47" s="312"/>
      <c r="D47" s="313"/>
      <c r="E47" s="314"/>
      <c r="F47" s="29"/>
      <c r="G47" s="29"/>
      <c r="H47" s="28"/>
      <c r="I47" s="30"/>
      <c r="J47" s="129"/>
      <c r="K47" s="318"/>
      <c r="L47" s="137"/>
      <c r="M47" s="318"/>
      <c r="N47" s="124"/>
    </row>
    <row r="48" spans="1:15" ht="12.75" x14ac:dyDescent="0.2">
      <c r="J48" s="319"/>
      <c r="K48" s="319"/>
      <c r="L48" s="319"/>
      <c r="M48" s="319"/>
      <c r="N48" s="143"/>
      <c r="O48" s="143"/>
    </row>
    <row r="49" spans="1:15" ht="12.75" x14ac:dyDescent="0.2">
      <c r="A49" s="313" t="s">
        <v>18</v>
      </c>
      <c r="B49" s="313" t="s">
        <v>5</v>
      </c>
      <c r="C49" s="312" t="s">
        <v>2</v>
      </c>
      <c r="D49" s="303" t="s">
        <v>369</v>
      </c>
      <c r="E49" s="316" t="s">
        <v>27</v>
      </c>
      <c r="F49" s="47"/>
      <c r="G49" s="47"/>
      <c r="H49" s="38"/>
      <c r="I49" s="39"/>
      <c r="J49" s="129"/>
      <c r="K49" s="321"/>
      <c r="L49" s="129"/>
      <c r="M49" s="308"/>
      <c r="N49" s="129"/>
      <c r="O49" s="325"/>
    </row>
    <row r="50" spans="1:15" ht="12.75" x14ac:dyDescent="0.2">
      <c r="A50" s="313"/>
      <c r="B50" s="313"/>
      <c r="C50" s="312"/>
      <c r="D50" s="303"/>
      <c r="E50" s="316"/>
      <c r="F50" s="61"/>
      <c r="G50" s="61"/>
      <c r="H50" s="38"/>
      <c r="I50" s="39"/>
      <c r="J50" s="129"/>
      <c r="K50" s="321"/>
      <c r="L50" s="129"/>
      <c r="M50" s="308"/>
      <c r="N50" s="129"/>
      <c r="O50" s="325"/>
    </row>
    <row r="51" spans="1:15" ht="12.75" x14ac:dyDescent="0.2">
      <c r="A51" s="313"/>
      <c r="B51" s="313"/>
      <c r="C51" s="312"/>
      <c r="D51" s="303"/>
      <c r="E51" s="316"/>
      <c r="F51" s="61"/>
      <c r="G51" s="61"/>
      <c r="H51" s="38"/>
      <c r="I51" s="39"/>
      <c r="J51" s="129"/>
      <c r="K51" s="321"/>
      <c r="L51" s="129"/>
      <c r="M51" s="308"/>
      <c r="N51" s="129"/>
      <c r="O51" s="325"/>
    </row>
    <row r="52" spans="1:15" ht="12.75" x14ac:dyDescent="0.2">
      <c r="A52" s="313"/>
      <c r="B52" s="313"/>
      <c r="C52" s="312"/>
      <c r="D52" s="303"/>
      <c r="E52" s="316"/>
      <c r="F52" s="61"/>
      <c r="G52" s="61"/>
      <c r="H52" s="38"/>
      <c r="I52" s="39"/>
      <c r="J52" s="129"/>
      <c r="K52" s="321"/>
      <c r="L52" s="129"/>
      <c r="M52" s="308"/>
      <c r="N52" s="129"/>
      <c r="O52" s="325"/>
    </row>
    <row r="53" spans="1:15" ht="12.75" x14ac:dyDescent="0.2">
      <c r="A53" s="313" t="s">
        <v>18</v>
      </c>
      <c r="B53" s="313" t="s">
        <v>5</v>
      </c>
      <c r="C53" s="312" t="s">
        <v>2</v>
      </c>
      <c r="D53" s="303" t="s">
        <v>369</v>
      </c>
      <c r="E53" s="314" t="s">
        <v>401</v>
      </c>
      <c r="F53" s="29"/>
      <c r="G53" s="29"/>
      <c r="H53" s="28"/>
      <c r="I53" s="30"/>
      <c r="J53" s="129"/>
      <c r="K53" s="321"/>
      <c r="L53" s="129"/>
      <c r="M53" s="321"/>
      <c r="N53" s="129"/>
      <c r="O53" s="324"/>
    </row>
    <row r="54" spans="1:15" ht="12.75" x14ac:dyDescent="0.2">
      <c r="A54" s="313"/>
      <c r="B54" s="313"/>
      <c r="C54" s="312"/>
      <c r="D54" s="313"/>
      <c r="E54" s="314"/>
      <c r="F54" s="31"/>
      <c r="G54" s="31"/>
      <c r="H54" s="28"/>
      <c r="I54" s="30"/>
      <c r="J54" s="129"/>
      <c r="K54" s="321"/>
      <c r="L54" s="129"/>
      <c r="M54" s="321"/>
      <c r="N54" s="129"/>
      <c r="O54" s="324"/>
    </row>
    <row r="55" spans="1:15" ht="12.75" x14ac:dyDescent="0.2">
      <c r="A55" s="313"/>
      <c r="B55" s="313"/>
      <c r="C55" s="312"/>
      <c r="D55" s="313"/>
      <c r="E55" s="314"/>
      <c r="F55" s="29"/>
      <c r="G55" s="29"/>
      <c r="H55" s="28"/>
      <c r="I55" s="30"/>
      <c r="J55" s="129"/>
      <c r="K55" s="321"/>
      <c r="L55" s="138"/>
      <c r="M55" s="321"/>
      <c r="N55" s="129"/>
      <c r="O55" s="324"/>
    </row>
    <row r="56" spans="1:15" ht="12.75" x14ac:dyDescent="0.2">
      <c r="A56" s="313"/>
      <c r="B56" s="313"/>
      <c r="C56" s="312"/>
      <c r="D56" s="313"/>
      <c r="E56" s="314"/>
      <c r="F56" s="29"/>
      <c r="G56" s="29"/>
      <c r="H56" s="28"/>
      <c r="I56" s="30"/>
      <c r="J56" s="129"/>
      <c r="K56" s="321"/>
      <c r="L56" s="129"/>
      <c r="M56" s="321"/>
      <c r="N56" s="129"/>
      <c r="O56" s="324"/>
    </row>
    <row r="57" spans="1:15" ht="12.75" x14ac:dyDescent="0.2">
      <c r="A57" s="313"/>
      <c r="B57" s="313"/>
      <c r="C57" s="312"/>
      <c r="D57" s="313"/>
      <c r="E57" s="314"/>
      <c r="F57" s="29"/>
      <c r="G57" s="29"/>
      <c r="H57" s="28"/>
      <c r="I57" s="30"/>
      <c r="J57" s="129"/>
      <c r="K57" s="321"/>
      <c r="L57" s="129"/>
      <c r="M57" s="321"/>
      <c r="N57" s="129"/>
      <c r="O57" s="324"/>
    </row>
    <row r="58" spans="1:15" ht="12.75" x14ac:dyDescent="0.2">
      <c r="A58" s="313"/>
      <c r="B58" s="313"/>
      <c r="C58" s="312"/>
      <c r="D58" s="313"/>
      <c r="E58" s="314"/>
      <c r="F58" s="47"/>
      <c r="G58" s="47"/>
      <c r="H58" s="38"/>
      <c r="I58" s="39"/>
      <c r="J58" s="138"/>
      <c r="K58" s="321"/>
      <c r="L58" s="129"/>
      <c r="M58" s="321"/>
      <c r="N58" s="138"/>
      <c r="O58" s="324"/>
    </row>
    <row r="59" spans="1:15" ht="12.75" x14ac:dyDescent="0.2">
      <c r="A59" s="313" t="s">
        <v>18</v>
      </c>
      <c r="B59" s="313" t="s">
        <v>5</v>
      </c>
      <c r="C59" s="312" t="s">
        <v>2</v>
      </c>
      <c r="D59" s="303" t="s">
        <v>369</v>
      </c>
      <c r="E59" s="314" t="s">
        <v>402</v>
      </c>
      <c r="F59" s="31"/>
      <c r="G59" s="31"/>
      <c r="H59" s="28"/>
      <c r="I59" s="30"/>
      <c r="J59" s="129"/>
      <c r="K59" s="308"/>
      <c r="L59" s="129"/>
      <c r="M59" s="308"/>
      <c r="N59" s="129"/>
      <c r="O59" s="325"/>
    </row>
    <row r="60" spans="1:15" ht="12.75" x14ac:dyDescent="0.2">
      <c r="A60" s="313"/>
      <c r="B60" s="313"/>
      <c r="C60" s="312"/>
      <c r="D60" s="303"/>
      <c r="E60" s="314"/>
      <c r="F60" s="29"/>
      <c r="G60" s="29"/>
      <c r="H60" s="28"/>
      <c r="I60" s="30"/>
      <c r="J60" s="129"/>
      <c r="K60" s="308"/>
      <c r="L60" s="129"/>
      <c r="M60" s="308"/>
      <c r="N60" s="129"/>
      <c r="O60" s="325"/>
    </row>
    <row r="61" spans="1:15" ht="12.75" x14ac:dyDescent="0.2">
      <c r="A61" s="313"/>
      <c r="B61" s="313"/>
      <c r="C61" s="312"/>
      <c r="D61" s="303"/>
      <c r="E61" s="314"/>
      <c r="F61" s="29"/>
      <c r="G61" s="29"/>
      <c r="H61" s="28"/>
      <c r="I61" s="30"/>
      <c r="J61" s="129"/>
      <c r="K61" s="308"/>
      <c r="L61" s="129"/>
      <c r="M61" s="308"/>
      <c r="N61" s="129"/>
      <c r="O61" s="325"/>
    </row>
    <row r="62" spans="1:15" ht="12.75" x14ac:dyDescent="0.2">
      <c r="A62" s="313"/>
      <c r="B62" s="313"/>
      <c r="C62" s="312"/>
      <c r="D62" s="303"/>
      <c r="E62" s="314"/>
      <c r="F62" s="29"/>
      <c r="G62" s="29"/>
      <c r="H62" s="28"/>
      <c r="I62" s="30"/>
      <c r="J62" s="129"/>
      <c r="K62" s="308"/>
      <c r="L62" s="129"/>
      <c r="M62" s="308"/>
      <c r="N62" s="129"/>
      <c r="O62" s="325"/>
    </row>
    <row r="63" spans="1:15" ht="12.75" x14ac:dyDescent="0.2">
      <c r="A63" s="313" t="s">
        <v>18</v>
      </c>
      <c r="B63" s="313" t="s">
        <v>5</v>
      </c>
      <c r="C63" s="312" t="s">
        <v>2</v>
      </c>
      <c r="D63" s="303" t="s">
        <v>369</v>
      </c>
      <c r="E63" s="314" t="s">
        <v>403</v>
      </c>
      <c r="F63" s="29"/>
      <c r="G63" s="29"/>
      <c r="H63" s="28"/>
      <c r="I63" s="30"/>
      <c r="J63" s="129"/>
      <c r="K63" s="321"/>
      <c r="L63" s="129"/>
      <c r="M63" s="321"/>
      <c r="N63" s="129"/>
      <c r="O63" s="324"/>
    </row>
    <row r="64" spans="1:15" ht="12.75" x14ac:dyDescent="0.2">
      <c r="A64" s="313"/>
      <c r="B64" s="313"/>
      <c r="C64" s="312"/>
      <c r="D64" s="313"/>
      <c r="E64" s="314"/>
      <c r="F64" s="29"/>
      <c r="G64" s="29"/>
      <c r="H64" s="28"/>
      <c r="I64" s="30"/>
      <c r="J64" s="129"/>
      <c r="K64" s="321"/>
      <c r="L64" s="139"/>
      <c r="M64" s="321"/>
      <c r="N64" s="138"/>
      <c r="O64" s="324"/>
    </row>
    <row r="65" spans="1:15" ht="12.75" x14ac:dyDescent="0.2">
      <c r="A65" s="313"/>
      <c r="B65" s="313"/>
      <c r="C65" s="312"/>
      <c r="D65" s="313"/>
      <c r="E65" s="314"/>
      <c r="F65" s="31"/>
      <c r="G65" s="31"/>
      <c r="H65" s="28"/>
      <c r="I65" s="30"/>
      <c r="J65" s="129"/>
      <c r="K65" s="321"/>
      <c r="L65" s="139"/>
      <c r="M65" s="321"/>
      <c r="N65" s="138"/>
      <c r="O65" s="324"/>
    </row>
    <row r="66" spans="1:15" ht="12.75" x14ac:dyDescent="0.2">
      <c r="A66" s="313"/>
      <c r="B66" s="313"/>
      <c r="C66" s="312"/>
      <c r="D66" s="313"/>
      <c r="E66" s="314"/>
      <c r="F66" s="31"/>
      <c r="G66" s="31"/>
      <c r="H66" s="28"/>
      <c r="I66" s="30"/>
      <c r="J66" s="129"/>
      <c r="K66" s="321"/>
      <c r="L66" s="139"/>
      <c r="M66" s="321"/>
      <c r="N66" s="129"/>
      <c r="O66" s="324"/>
    </row>
    <row r="67" spans="1:15" ht="12.75" x14ac:dyDescent="0.2">
      <c r="A67" s="313"/>
      <c r="B67" s="313"/>
      <c r="C67" s="312"/>
      <c r="D67" s="313"/>
      <c r="E67" s="314"/>
      <c r="F67" s="29"/>
      <c r="G67" s="29"/>
      <c r="H67" s="28"/>
      <c r="I67" s="30"/>
      <c r="J67" s="129"/>
      <c r="K67" s="321"/>
      <c r="L67" s="139"/>
      <c r="M67" s="321"/>
      <c r="N67" s="138"/>
      <c r="O67" s="324"/>
    </row>
    <row r="68" spans="1:15" ht="12.75" x14ac:dyDescent="0.2">
      <c r="A68" s="313"/>
      <c r="B68" s="313"/>
      <c r="C68" s="312"/>
      <c r="D68" s="313"/>
      <c r="E68" s="314"/>
      <c r="F68" s="31"/>
      <c r="G68" s="31"/>
      <c r="H68" s="28"/>
      <c r="I68" s="30"/>
      <c r="J68" s="138"/>
      <c r="K68" s="321"/>
      <c r="L68" s="129"/>
      <c r="M68" s="321"/>
      <c r="N68" s="129"/>
      <c r="O68" s="324"/>
    </row>
    <row r="69" spans="1:15" ht="12.75" x14ac:dyDescent="0.2">
      <c r="A69" s="313"/>
      <c r="B69" s="313"/>
      <c r="C69" s="312"/>
      <c r="D69" s="313"/>
      <c r="E69" s="314"/>
      <c r="F69" s="29"/>
      <c r="G69" s="29"/>
      <c r="H69" s="28"/>
      <c r="I69" s="30"/>
      <c r="J69" s="138"/>
      <c r="K69" s="321"/>
      <c r="L69" s="138"/>
      <c r="M69" s="321"/>
      <c r="N69" s="129"/>
      <c r="O69" s="324"/>
    </row>
    <row r="70" spans="1:15" ht="12.75" x14ac:dyDescent="0.2">
      <c r="A70" s="313"/>
      <c r="B70" s="313"/>
      <c r="C70" s="312"/>
      <c r="D70" s="313"/>
      <c r="E70" s="314"/>
      <c r="F70" s="61"/>
      <c r="G70" s="61"/>
      <c r="H70" s="28"/>
      <c r="I70" s="39"/>
      <c r="J70" s="138"/>
      <c r="K70" s="321"/>
      <c r="L70" s="129"/>
      <c r="M70" s="321"/>
      <c r="N70" s="138"/>
      <c r="O70" s="324"/>
    </row>
    <row r="71" spans="1:15" ht="12.75" x14ac:dyDescent="0.2">
      <c r="A71" s="313"/>
      <c r="B71" s="313"/>
      <c r="C71" s="312"/>
      <c r="D71" s="313"/>
      <c r="E71" s="314"/>
      <c r="F71" s="61"/>
      <c r="G71" s="61"/>
      <c r="H71" s="28"/>
      <c r="I71" s="39"/>
      <c r="J71" s="138"/>
      <c r="K71" s="321"/>
      <c r="L71" s="129"/>
      <c r="M71" s="321"/>
      <c r="N71" s="138"/>
      <c r="O71" s="324"/>
    </row>
    <row r="72" spans="1:15" ht="12.75" x14ac:dyDescent="0.2">
      <c r="A72" s="313" t="s">
        <v>18</v>
      </c>
      <c r="B72" s="313" t="s">
        <v>5</v>
      </c>
      <c r="C72" s="312" t="s">
        <v>2</v>
      </c>
      <c r="D72" s="303" t="s">
        <v>369</v>
      </c>
      <c r="E72" s="314" t="s">
        <v>404</v>
      </c>
      <c r="F72" s="31"/>
      <c r="G72" s="31"/>
      <c r="H72" s="28"/>
      <c r="I72" s="30"/>
      <c r="J72" s="129"/>
      <c r="K72" s="321"/>
      <c r="L72" s="129"/>
      <c r="M72" s="321"/>
      <c r="N72" s="129"/>
      <c r="O72" s="324"/>
    </row>
    <row r="73" spans="1:15" ht="12.75" x14ac:dyDescent="0.2">
      <c r="A73" s="313"/>
      <c r="B73" s="313"/>
      <c r="C73" s="312"/>
      <c r="D73" s="313"/>
      <c r="E73" s="314"/>
      <c r="F73" s="29"/>
      <c r="G73" s="29"/>
      <c r="H73" s="28"/>
      <c r="I73" s="30"/>
      <c r="J73" s="129"/>
      <c r="K73" s="321"/>
      <c r="L73" s="129"/>
      <c r="M73" s="321"/>
      <c r="N73" s="129"/>
      <c r="O73" s="324"/>
    </row>
    <row r="74" spans="1:15" ht="12.75" x14ac:dyDescent="0.2">
      <c r="A74" s="313"/>
      <c r="B74" s="313"/>
      <c r="C74" s="312"/>
      <c r="D74" s="313"/>
      <c r="E74" s="314"/>
      <c r="F74" s="29"/>
      <c r="G74" s="29"/>
      <c r="H74" s="28"/>
      <c r="I74" s="30"/>
      <c r="J74" s="129"/>
      <c r="K74" s="321"/>
      <c r="L74" s="129"/>
      <c r="M74" s="321"/>
      <c r="N74" s="129"/>
      <c r="O74" s="324"/>
    </row>
    <row r="75" spans="1:15" ht="12.75" x14ac:dyDescent="0.2">
      <c r="A75" s="313"/>
      <c r="B75" s="313"/>
      <c r="C75" s="312"/>
      <c r="D75" s="313"/>
      <c r="E75" s="314"/>
      <c r="F75" s="29"/>
      <c r="G75" s="29"/>
      <c r="H75" s="28"/>
      <c r="I75" s="30"/>
      <c r="J75" s="129"/>
      <c r="K75" s="321"/>
      <c r="L75" s="138"/>
      <c r="M75" s="321"/>
      <c r="N75" s="129"/>
      <c r="O75" s="324"/>
    </row>
    <row r="76" spans="1:15" ht="12.75" x14ac:dyDescent="0.2">
      <c r="A76" s="313"/>
      <c r="B76" s="313"/>
      <c r="C76" s="312"/>
      <c r="D76" s="313"/>
      <c r="E76" s="314"/>
      <c r="F76" s="31"/>
      <c r="G76" s="31"/>
      <c r="H76" s="28"/>
      <c r="I76" s="30"/>
      <c r="J76" s="129"/>
      <c r="K76" s="321"/>
      <c r="L76" s="129"/>
      <c r="M76" s="321"/>
      <c r="N76" s="129"/>
      <c r="O76" s="324"/>
    </row>
    <row r="77" spans="1:15" ht="12.75" x14ac:dyDescent="0.2">
      <c r="A77" s="313" t="s">
        <v>18</v>
      </c>
      <c r="B77" s="313" t="s">
        <v>5</v>
      </c>
      <c r="C77" s="312" t="s">
        <v>2</v>
      </c>
      <c r="D77" s="303" t="s">
        <v>369</v>
      </c>
      <c r="E77" s="314" t="s">
        <v>405</v>
      </c>
      <c r="F77" s="31"/>
      <c r="G77" s="31"/>
      <c r="H77" s="28"/>
      <c r="I77" s="30"/>
      <c r="J77" s="129"/>
      <c r="K77" s="318"/>
      <c r="L77" s="129"/>
      <c r="M77" s="318"/>
      <c r="N77" s="129"/>
      <c r="O77" s="317"/>
    </row>
    <row r="78" spans="1:15" ht="12.75" x14ac:dyDescent="0.2">
      <c r="A78" s="313"/>
      <c r="B78" s="313"/>
      <c r="C78" s="312"/>
      <c r="D78" s="313"/>
      <c r="E78" s="314"/>
      <c r="F78" s="29"/>
      <c r="G78" s="29"/>
      <c r="H78" s="28"/>
      <c r="I78" s="30"/>
      <c r="J78" s="129"/>
      <c r="K78" s="318"/>
      <c r="L78" s="138"/>
      <c r="M78" s="318"/>
      <c r="N78" s="138"/>
      <c r="O78" s="317"/>
    </row>
    <row r="79" spans="1:15" ht="12.75" x14ac:dyDescent="0.2">
      <c r="A79" s="313"/>
      <c r="B79" s="313"/>
      <c r="C79" s="312"/>
      <c r="D79" s="313"/>
      <c r="E79" s="314"/>
      <c r="F79" s="29"/>
      <c r="G79" s="29"/>
      <c r="H79" s="28"/>
      <c r="I79" s="30"/>
      <c r="J79" s="129"/>
      <c r="K79" s="318"/>
      <c r="L79" s="138"/>
      <c r="M79" s="318"/>
      <c r="N79" s="138"/>
      <c r="O79" s="317"/>
    </row>
    <row r="80" spans="1:15" ht="12.75" x14ac:dyDescent="0.2">
      <c r="A80" s="313"/>
      <c r="B80" s="313"/>
      <c r="C80" s="312"/>
      <c r="D80" s="313"/>
      <c r="E80" s="314"/>
      <c r="F80" s="29"/>
      <c r="G80" s="29"/>
      <c r="H80" s="28"/>
      <c r="I80" s="30"/>
      <c r="J80" s="129"/>
      <c r="K80" s="318"/>
      <c r="L80" s="129"/>
      <c r="M80" s="318"/>
      <c r="N80" s="129"/>
      <c r="O80" s="317"/>
    </row>
    <row r="81" spans="1:15" ht="12.75" x14ac:dyDescent="0.2">
      <c r="A81" s="313"/>
      <c r="B81" s="313"/>
      <c r="C81" s="312"/>
      <c r="D81" s="313"/>
      <c r="E81" s="314"/>
      <c r="F81" s="31"/>
      <c r="G81" s="31"/>
      <c r="H81" s="28"/>
      <c r="I81" s="30"/>
      <c r="J81" s="129"/>
      <c r="K81" s="318"/>
      <c r="L81" s="138"/>
      <c r="M81" s="318"/>
      <c r="N81" s="138"/>
      <c r="O81" s="317"/>
    </row>
    <row r="82" spans="1:15" ht="12.75" x14ac:dyDescent="0.2">
      <c r="A82" s="313"/>
      <c r="B82" s="313"/>
      <c r="C82" s="312"/>
      <c r="D82" s="313"/>
      <c r="E82" s="314"/>
      <c r="F82" s="31"/>
      <c r="G82" s="31"/>
      <c r="H82" s="28"/>
      <c r="I82" s="30"/>
      <c r="J82" s="138"/>
      <c r="K82" s="318"/>
      <c r="L82" s="129"/>
      <c r="M82" s="318"/>
      <c r="N82" s="138"/>
      <c r="O82" s="317"/>
    </row>
    <row r="83" spans="1:15" ht="12.75" x14ac:dyDescent="0.2">
      <c r="A83" s="313"/>
      <c r="B83" s="313"/>
      <c r="C83" s="312"/>
      <c r="D83" s="313"/>
      <c r="E83" s="314"/>
      <c r="F83" s="29"/>
      <c r="G83" s="29"/>
      <c r="H83" s="28"/>
      <c r="I83" s="30"/>
      <c r="J83" s="138"/>
      <c r="K83" s="318"/>
      <c r="L83" s="138"/>
      <c r="M83" s="318"/>
      <c r="N83" s="129"/>
      <c r="O83" s="317"/>
    </row>
    <row r="84" spans="1:15" ht="12.75" x14ac:dyDescent="0.2">
      <c r="A84" s="313"/>
      <c r="B84" s="313"/>
      <c r="C84" s="312"/>
      <c r="D84" s="313"/>
      <c r="E84" s="314"/>
      <c r="F84" s="29"/>
      <c r="G84" s="29"/>
      <c r="H84" s="28"/>
      <c r="I84" s="30"/>
      <c r="J84" s="138"/>
      <c r="K84" s="318"/>
      <c r="L84" s="138"/>
      <c r="M84" s="318"/>
      <c r="N84" s="129"/>
      <c r="O84" s="317"/>
    </row>
    <row r="85" spans="1:15" ht="12.75" x14ac:dyDescent="0.2">
      <c r="A85" s="313"/>
      <c r="B85" s="313"/>
      <c r="C85" s="312"/>
      <c r="D85" s="313"/>
      <c r="E85" s="314"/>
      <c r="F85" s="29"/>
      <c r="G85" s="29"/>
      <c r="H85" s="28"/>
      <c r="I85" s="30"/>
      <c r="J85" s="138"/>
      <c r="K85" s="318"/>
      <c r="L85" s="129"/>
      <c r="M85" s="318"/>
      <c r="N85" s="129"/>
      <c r="O85" s="317"/>
    </row>
    <row r="86" spans="1:15" ht="12.75" x14ac:dyDescent="0.2">
      <c r="A86" s="313" t="s">
        <v>18</v>
      </c>
      <c r="B86" s="313" t="s">
        <v>5</v>
      </c>
      <c r="C86" s="312" t="s">
        <v>2</v>
      </c>
      <c r="D86" s="303" t="s">
        <v>369</v>
      </c>
      <c r="E86" s="314" t="s">
        <v>389</v>
      </c>
      <c r="F86" s="29"/>
      <c r="G86" s="29"/>
      <c r="H86" s="28"/>
      <c r="I86" s="30"/>
      <c r="J86" s="129"/>
      <c r="K86" s="321"/>
      <c r="L86" s="129"/>
      <c r="M86" s="308"/>
      <c r="N86" s="129"/>
      <c r="O86" s="325"/>
    </row>
    <row r="87" spans="1:15" ht="12.75" x14ac:dyDescent="0.2">
      <c r="A87" s="313"/>
      <c r="B87" s="313"/>
      <c r="C87" s="312"/>
      <c r="D87" s="303"/>
      <c r="E87" s="314"/>
      <c r="F87" s="29"/>
      <c r="G87" s="29"/>
      <c r="H87" s="28"/>
      <c r="I87" s="30"/>
      <c r="J87" s="129"/>
      <c r="K87" s="321"/>
      <c r="L87" s="129"/>
      <c r="M87" s="308"/>
      <c r="N87" s="129"/>
      <c r="O87" s="325"/>
    </row>
    <row r="88" spans="1:15" ht="12.75" x14ac:dyDescent="0.2">
      <c r="A88" s="313"/>
      <c r="B88" s="313"/>
      <c r="C88" s="312"/>
      <c r="D88" s="303"/>
      <c r="E88" s="314"/>
      <c r="F88" s="31"/>
      <c r="G88" s="31"/>
      <c r="H88" s="28"/>
      <c r="I88" s="30"/>
      <c r="J88" s="129"/>
      <c r="K88" s="321"/>
      <c r="L88" s="129"/>
      <c r="M88" s="308"/>
      <c r="N88" s="129"/>
      <c r="O88" s="325"/>
    </row>
    <row r="89" spans="1:15" ht="12.75" x14ac:dyDescent="0.2">
      <c r="A89" s="313" t="s">
        <v>18</v>
      </c>
      <c r="B89" s="313" t="s">
        <v>5</v>
      </c>
      <c r="C89" s="312" t="s">
        <v>2</v>
      </c>
      <c r="D89" s="303" t="s">
        <v>369</v>
      </c>
      <c r="E89" s="314" t="s">
        <v>390</v>
      </c>
      <c r="F89" s="31"/>
      <c r="G89" s="31"/>
      <c r="H89" s="28"/>
      <c r="I89" s="30"/>
      <c r="J89" s="129"/>
      <c r="K89" s="321"/>
      <c r="L89" s="138"/>
      <c r="M89" s="308"/>
      <c r="N89" s="129"/>
      <c r="O89" s="325"/>
    </row>
    <row r="90" spans="1:15" ht="12.75" x14ac:dyDescent="0.2">
      <c r="A90" s="313"/>
      <c r="B90" s="313"/>
      <c r="C90" s="312"/>
      <c r="D90" s="303"/>
      <c r="E90" s="314"/>
      <c r="F90" s="29"/>
      <c r="G90" s="29"/>
      <c r="H90" s="28"/>
      <c r="I90" s="30"/>
      <c r="J90" s="129"/>
      <c r="K90" s="321"/>
      <c r="L90" s="129"/>
      <c r="M90" s="308"/>
      <c r="N90" s="129"/>
      <c r="O90" s="325"/>
    </row>
    <row r="91" spans="1:15" ht="12.75" x14ac:dyDescent="0.2">
      <c r="A91" s="313"/>
      <c r="B91" s="313"/>
      <c r="C91" s="312"/>
      <c r="D91" s="303"/>
      <c r="E91" s="314"/>
      <c r="F91" s="29"/>
      <c r="G91" s="29"/>
      <c r="H91" s="28"/>
      <c r="I91" s="30"/>
      <c r="J91" s="129"/>
      <c r="K91" s="321"/>
      <c r="L91" s="129"/>
      <c r="M91" s="308"/>
      <c r="N91" s="129"/>
      <c r="O91" s="325"/>
    </row>
    <row r="92" spans="1:15" ht="12.75" x14ac:dyDescent="0.2">
      <c r="A92" s="313"/>
      <c r="B92" s="313"/>
      <c r="C92" s="312"/>
      <c r="D92" s="303"/>
      <c r="E92" s="314"/>
      <c r="F92" s="31"/>
      <c r="G92" s="31"/>
      <c r="H92" s="28"/>
      <c r="I92" s="30"/>
      <c r="J92" s="129"/>
      <c r="K92" s="321"/>
      <c r="L92" s="138"/>
      <c r="M92" s="308"/>
      <c r="N92" s="129"/>
      <c r="O92" s="325"/>
    </row>
    <row r="93" spans="1:15" ht="12.75" x14ac:dyDescent="0.2">
      <c r="A93" s="313"/>
      <c r="B93" s="313"/>
      <c r="C93" s="312"/>
      <c r="D93" s="303"/>
      <c r="E93" s="314"/>
      <c r="F93" s="61"/>
      <c r="G93" s="61"/>
      <c r="H93" s="28"/>
      <c r="I93" s="39"/>
      <c r="J93" s="138"/>
      <c r="K93" s="321"/>
      <c r="L93" s="129"/>
      <c r="M93" s="308"/>
      <c r="N93" s="138"/>
      <c r="O93" s="325"/>
    </row>
    <row r="94" spans="1:15" ht="12.75" x14ac:dyDescent="0.2">
      <c r="A94" s="313"/>
      <c r="B94" s="313"/>
      <c r="C94" s="312"/>
      <c r="D94" s="303"/>
      <c r="E94" s="314"/>
      <c r="F94" s="47"/>
      <c r="G94" s="47"/>
      <c r="H94" s="28"/>
      <c r="I94" s="39"/>
      <c r="J94" s="138"/>
      <c r="K94" s="321"/>
      <c r="L94" s="129"/>
      <c r="M94" s="308"/>
      <c r="N94" s="138"/>
      <c r="O94" s="325"/>
    </row>
    <row r="95" spans="1:15" ht="12.75" x14ac:dyDescent="0.2">
      <c r="A95" s="313" t="s">
        <v>18</v>
      </c>
      <c r="B95" s="313" t="s">
        <v>5</v>
      </c>
      <c r="C95" s="312" t="s">
        <v>2</v>
      </c>
      <c r="D95" s="303" t="s">
        <v>369</v>
      </c>
      <c r="E95" s="314" t="s">
        <v>406</v>
      </c>
      <c r="F95" s="29"/>
      <c r="G95" s="29"/>
      <c r="H95" s="28"/>
      <c r="I95" s="30"/>
      <c r="J95" s="129"/>
      <c r="K95" s="321"/>
      <c r="L95" s="129"/>
      <c r="M95" s="308"/>
      <c r="N95" s="138"/>
      <c r="O95" s="325"/>
    </row>
    <row r="96" spans="1:15" ht="12.75" x14ac:dyDescent="0.2">
      <c r="A96" s="313"/>
      <c r="B96" s="313"/>
      <c r="C96" s="312"/>
      <c r="D96" s="303"/>
      <c r="E96" s="314"/>
      <c r="F96" s="31"/>
      <c r="G96" s="31"/>
      <c r="H96" s="28"/>
      <c r="I96" s="30"/>
      <c r="J96" s="129"/>
      <c r="K96" s="321"/>
      <c r="L96" s="129"/>
      <c r="M96" s="308"/>
      <c r="N96" s="138"/>
      <c r="O96" s="325"/>
    </row>
    <row r="97" spans="1:15" ht="12.75" x14ac:dyDescent="0.2">
      <c r="A97" s="313"/>
      <c r="B97" s="313"/>
      <c r="C97" s="312"/>
      <c r="D97" s="303"/>
      <c r="E97" s="314"/>
      <c r="F97" s="29"/>
      <c r="G97" s="29"/>
      <c r="H97" s="28"/>
      <c r="I97" s="30"/>
      <c r="J97" s="129"/>
      <c r="K97" s="321"/>
      <c r="L97" s="129"/>
      <c r="M97" s="308"/>
      <c r="N97" s="138"/>
      <c r="O97" s="325"/>
    </row>
    <row r="98" spans="1:15" ht="12.75" x14ac:dyDescent="0.2">
      <c r="A98" s="313"/>
      <c r="B98" s="313"/>
      <c r="C98" s="312"/>
      <c r="D98" s="303"/>
      <c r="E98" s="314"/>
      <c r="F98" s="61"/>
      <c r="G98" s="61"/>
      <c r="H98" s="38"/>
      <c r="I98" s="39"/>
      <c r="J98" s="129"/>
      <c r="K98" s="321"/>
      <c r="L98" s="129"/>
      <c r="M98" s="308"/>
      <c r="N98" s="138"/>
      <c r="O98" s="325"/>
    </row>
    <row r="99" spans="1:15" ht="12.75" x14ac:dyDescent="0.2">
      <c r="A99" s="313" t="s">
        <v>18</v>
      </c>
      <c r="B99" s="313" t="s">
        <v>5</v>
      </c>
      <c r="C99" s="312" t="s">
        <v>2</v>
      </c>
      <c r="D99" s="303" t="s">
        <v>369</v>
      </c>
      <c r="E99" s="314" t="s">
        <v>407</v>
      </c>
      <c r="F99" s="47"/>
      <c r="G99" s="47"/>
      <c r="H99" s="38"/>
      <c r="I99" s="39"/>
      <c r="J99" s="129"/>
      <c r="K99" s="318"/>
      <c r="L99" s="129"/>
      <c r="M99" s="320"/>
      <c r="N99" s="138"/>
      <c r="O99" s="326"/>
    </row>
    <row r="100" spans="1:15" ht="12.75" x14ac:dyDescent="0.2">
      <c r="A100" s="313"/>
      <c r="B100" s="313"/>
      <c r="C100" s="312"/>
      <c r="D100" s="313"/>
      <c r="E100" s="314"/>
      <c r="F100" s="61"/>
      <c r="G100" s="61"/>
      <c r="H100" s="38"/>
      <c r="I100" s="39"/>
      <c r="J100" s="129"/>
      <c r="K100" s="318"/>
      <c r="L100" s="129"/>
      <c r="M100" s="320"/>
      <c r="N100" s="138"/>
      <c r="O100" s="326"/>
    </row>
    <row r="101" spans="1:15" ht="12.75" x14ac:dyDescent="0.2">
      <c r="A101" s="313"/>
      <c r="B101" s="313"/>
      <c r="C101" s="312"/>
      <c r="D101" s="313"/>
      <c r="E101" s="314"/>
      <c r="F101" s="61"/>
      <c r="G101" s="61"/>
      <c r="H101" s="38"/>
      <c r="I101" s="39"/>
      <c r="J101" s="129"/>
      <c r="K101" s="318"/>
      <c r="L101" s="129"/>
      <c r="M101" s="320"/>
      <c r="N101" s="138"/>
      <c r="O101" s="326"/>
    </row>
    <row r="102" spans="1:15" ht="12.75" x14ac:dyDescent="0.2">
      <c r="A102" s="313"/>
      <c r="B102" s="313"/>
      <c r="C102" s="312"/>
      <c r="D102" s="313"/>
      <c r="E102" s="314"/>
      <c r="F102" s="61"/>
      <c r="G102" s="61"/>
      <c r="H102" s="38"/>
      <c r="I102" s="39"/>
      <c r="J102" s="129"/>
      <c r="K102" s="318"/>
      <c r="L102" s="129"/>
      <c r="M102" s="320"/>
      <c r="N102" s="138"/>
      <c r="O102" s="326"/>
    </row>
    <row r="103" spans="1:15" ht="12.75" x14ac:dyDescent="0.2">
      <c r="A103" s="313"/>
      <c r="B103" s="313"/>
      <c r="C103" s="312"/>
      <c r="D103" s="313"/>
      <c r="E103" s="314"/>
      <c r="F103" s="61"/>
      <c r="G103" s="61"/>
      <c r="H103" s="38"/>
      <c r="I103" s="39"/>
      <c r="J103" s="129"/>
      <c r="K103" s="318"/>
      <c r="L103" s="129"/>
      <c r="M103" s="320"/>
      <c r="N103" s="138"/>
      <c r="O103" s="326"/>
    </row>
    <row r="104" spans="1:15" ht="12.75" x14ac:dyDescent="0.2">
      <c r="A104" s="313" t="s">
        <v>18</v>
      </c>
      <c r="B104" s="313" t="s">
        <v>5</v>
      </c>
      <c r="C104" s="312" t="s">
        <v>2</v>
      </c>
      <c r="D104" s="303" t="s">
        <v>369</v>
      </c>
      <c r="E104" s="314" t="s">
        <v>408</v>
      </c>
      <c r="F104" s="29"/>
      <c r="G104" s="29"/>
      <c r="H104" s="28"/>
      <c r="I104" s="30"/>
      <c r="J104" s="129"/>
      <c r="K104" s="321"/>
      <c r="L104" s="129"/>
      <c r="M104" s="321"/>
      <c r="N104" s="138"/>
      <c r="O104" s="324"/>
    </row>
    <row r="105" spans="1:15" ht="12.75" x14ac:dyDescent="0.2">
      <c r="A105" s="313"/>
      <c r="B105" s="313"/>
      <c r="C105" s="312"/>
      <c r="D105" s="303"/>
      <c r="E105" s="314"/>
      <c r="F105" s="29"/>
      <c r="G105" s="29"/>
      <c r="H105" s="28"/>
      <c r="I105" s="30"/>
      <c r="J105" s="129"/>
      <c r="K105" s="321"/>
      <c r="L105" s="129"/>
      <c r="M105" s="321"/>
      <c r="N105" s="138"/>
      <c r="O105" s="324"/>
    </row>
    <row r="106" spans="1:15" ht="12.75" x14ac:dyDescent="0.2">
      <c r="A106" s="313"/>
      <c r="B106" s="313"/>
      <c r="C106" s="312"/>
      <c r="D106" s="303"/>
      <c r="E106" s="314"/>
      <c r="F106" s="31"/>
      <c r="G106" s="31"/>
      <c r="H106" s="28"/>
      <c r="I106" s="85"/>
      <c r="J106" s="129"/>
      <c r="K106" s="321"/>
      <c r="L106" s="129"/>
      <c r="M106" s="321"/>
      <c r="N106" s="138"/>
      <c r="O106" s="324"/>
    </row>
    <row r="107" spans="1:15" ht="12.75" x14ac:dyDescent="0.2">
      <c r="A107" s="313"/>
      <c r="B107" s="313"/>
      <c r="C107" s="312"/>
      <c r="D107" s="303"/>
      <c r="E107" s="314"/>
      <c r="F107" s="31"/>
      <c r="G107" s="31"/>
      <c r="H107" s="28"/>
      <c r="I107" s="62"/>
      <c r="J107" s="129"/>
      <c r="K107" s="321"/>
      <c r="L107" s="129"/>
      <c r="M107" s="321"/>
      <c r="N107" s="138"/>
      <c r="O107" s="324"/>
    </row>
    <row r="108" spans="1:15" ht="12.75" x14ac:dyDescent="0.2">
      <c r="A108" s="313" t="s">
        <v>18</v>
      </c>
      <c r="B108" s="313" t="s">
        <v>5</v>
      </c>
      <c r="C108" s="312" t="s">
        <v>2</v>
      </c>
      <c r="D108" s="303" t="s">
        <v>369</v>
      </c>
      <c r="E108" s="314" t="s">
        <v>391</v>
      </c>
      <c r="F108" s="61"/>
      <c r="G108" s="61"/>
      <c r="H108" s="38"/>
      <c r="I108" s="39"/>
      <c r="J108" s="129"/>
      <c r="K108" s="321"/>
      <c r="L108" s="129"/>
      <c r="M108" s="321"/>
      <c r="N108" s="124"/>
      <c r="O108" s="140"/>
    </row>
    <row r="109" spans="1:15" ht="12.75" x14ac:dyDescent="0.2">
      <c r="A109" s="313"/>
      <c r="B109" s="313"/>
      <c r="C109" s="312"/>
      <c r="D109" s="303"/>
      <c r="E109" s="314"/>
      <c r="F109" s="47"/>
      <c r="G109" s="47"/>
      <c r="H109" s="38"/>
      <c r="I109" s="39"/>
      <c r="J109" s="129"/>
      <c r="K109" s="321"/>
      <c r="L109" s="129"/>
      <c r="M109" s="321"/>
      <c r="N109" s="124"/>
      <c r="O109" s="140"/>
    </row>
    <row r="110" spans="1:15" ht="12.75" x14ac:dyDescent="0.2">
      <c r="A110" s="313"/>
      <c r="B110" s="313"/>
      <c r="C110" s="312"/>
      <c r="D110" s="303"/>
      <c r="E110" s="314"/>
      <c r="F110" s="61"/>
      <c r="G110" s="61"/>
      <c r="H110" s="38"/>
      <c r="I110" s="39"/>
      <c r="J110" s="129"/>
      <c r="K110" s="321"/>
      <c r="L110" s="129"/>
      <c r="M110" s="321"/>
      <c r="N110" s="124"/>
      <c r="O110" s="140"/>
    </row>
    <row r="111" spans="1:15" ht="12.75" x14ac:dyDescent="0.2">
      <c r="A111" s="313"/>
      <c r="B111" s="313"/>
      <c r="C111" s="312"/>
      <c r="D111" s="303"/>
      <c r="E111" s="314"/>
      <c r="F111" s="61"/>
      <c r="G111" s="61"/>
      <c r="H111" s="38"/>
      <c r="I111" s="39"/>
      <c r="J111" s="129"/>
      <c r="K111" s="321"/>
      <c r="L111" s="129"/>
      <c r="M111" s="321"/>
      <c r="N111" s="124"/>
      <c r="O111" s="140"/>
    </row>
    <row r="112" spans="1:15" ht="12.75" x14ac:dyDescent="0.2">
      <c r="A112" s="313" t="s">
        <v>18</v>
      </c>
      <c r="B112" s="313" t="s">
        <v>5</v>
      </c>
      <c r="C112" s="312" t="s">
        <v>2</v>
      </c>
      <c r="D112" s="303" t="s">
        <v>369</v>
      </c>
      <c r="E112" s="314" t="s">
        <v>392</v>
      </c>
      <c r="F112" s="29"/>
      <c r="G112" s="29"/>
      <c r="H112" s="28"/>
      <c r="I112" s="30"/>
      <c r="J112" s="129"/>
      <c r="K112" s="321"/>
      <c r="L112" s="129"/>
      <c r="M112" s="321"/>
      <c r="N112" s="124"/>
      <c r="O112" s="140"/>
    </row>
    <row r="113" spans="1:15" ht="12.75" x14ac:dyDescent="0.2">
      <c r="A113" s="313"/>
      <c r="B113" s="313"/>
      <c r="C113" s="312"/>
      <c r="D113" s="303"/>
      <c r="E113" s="314"/>
      <c r="F113" s="29"/>
      <c r="G113" s="29"/>
      <c r="H113" s="28"/>
      <c r="I113" s="30"/>
      <c r="J113" s="129"/>
      <c r="K113" s="321"/>
      <c r="L113" s="129"/>
      <c r="M113" s="321"/>
      <c r="N113" s="124"/>
      <c r="O113" s="140"/>
    </row>
    <row r="114" spans="1:15" ht="12.75" x14ac:dyDescent="0.2">
      <c r="A114" s="313"/>
      <c r="B114" s="313"/>
      <c r="C114" s="312"/>
      <c r="D114" s="303"/>
      <c r="E114" s="314"/>
      <c r="F114" s="29"/>
      <c r="G114" s="29"/>
      <c r="H114" s="28"/>
      <c r="I114" s="30"/>
      <c r="J114" s="129"/>
      <c r="K114" s="321"/>
      <c r="L114" s="129"/>
      <c r="M114" s="321"/>
      <c r="N114" s="124"/>
      <c r="O114" s="140"/>
    </row>
    <row r="115" spans="1:15" ht="12.75" x14ac:dyDescent="0.2">
      <c r="A115" s="313"/>
      <c r="B115" s="313"/>
      <c r="C115" s="312"/>
      <c r="D115" s="303"/>
      <c r="E115" s="314"/>
      <c r="F115" s="31"/>
      <c r="G115" s="31"/>
      <c r="H115" s="28"/>
      <c r="I115" s="30"/>
      <c r="J115" s="129"/>
      <c r="K115" s="321"/>
      <c r="L115" s="129"/>
      <c r="M115" s="321"/>
      <c r="N115" s="124"/>
      <c r="O115" s="140"/>
    </row>
    <row r="116" spans="1:15" ht="12.75" x14ac:dyDescent="0.2">
      <c r="A116" s="313" t="s">
        <v>18</v>
      </c>
      <c r="B116" s="313" t="s">
        <v>5</v>
      </c>
      <c r="C116" s="312" t="s">
        <v>2</v>
      </c>
      <c r="D116" s="303" t="s">
        <v>369</v>
      </c>
      <c r="E116" s="314" t="s">
        <v>393</v>
      </c>
      <c r="F116" s="47"/>
      <c r="G116" s="47"/>
      <c r="H116" s="38"/>
      <c r="I116" s="39"/>
      <c r="J116" s="129"/>
      <c r="K116" s="321"/>
      <c r="L116" s="129"/>
      <c r="M116" s="321"/>
      <c r="N116" s="124"/>
      <c r="O116" s="140"/>
    </row>
    <row r="117" spans="1:15" ht="12.75" x14ac:dyDescent="0.2">
      <c r="A117" s="313"/>
      <c r="B117" s="313"/>
      <c r="C117" s="312"/>
      <c r="D117" s="303"/>
      <c r="E117" s="314"/>
      <c r="F117" s="47"/>
      <c r="G117" s="47"/>
      <c r="H117" s="38"/>
      <c r="I117" s="39"/>
      <c r="J117" s="129"/>
      <c r="K117" s="321"/>
      <c r="L117" s="129"/>
      <c r="M117" s="321"/>
      <c r="N117" s="124"/>
      <c r="O117" s="140"/>
    </row>
    <row r="118" spans="1:15" ht="12.75" x14ac:dyDescent="0.2">
      <c r="A118" s="313"/>
      <c r="B118" s="313"/>
      <c r="C118" s="312"/>
      <c r="D118" s="303"/>
      <c r="E118" s="314"/>
      <c r="F118" s="47"/>
      <c r="G118" s="47"/>
      <c r="H118" s="38"/>
      <c r="I118" s="39"/>
      <c r="J118" s="129"/>
      <c r="K118" s="321"/>
      <c r="L118" s="129"/>
      <c r="M118" s="321"/>
      <c r="N118" s="124"/>
      <c r="O118" s="140"/>
    </row>
    <row r="119" spans="1:15" ht="12.75" x14ac:dyDescent="0.2">
      <c r="A119" s="313"/>
      <c r="B119" s="313"/>
      <c r="C119" s="312"/>
      <c r="D119" s="303"/>
      <c r="E119" s="314"/>
      <c r="F119" s="61"/>
      <c r="G119" s="61"/>
      <c r="H119" s="38"/>
      <c r="I119" s="39"/>
      <c r="J119" s="129"/>
      <c r="K119" s="321"/>
      <c r="L119" s="129"/>
      <c r="M119" s="321"/>
      <c r="N119" s="124"/>
      <c r="O119" s="140"/>
    </row>
    <row r="120" spans="1:15" ht="12.75" x14ac:dyDescent="0.2">
      <c r="A120" s="313" t="s">
        <v>18</v>
      </c>
      <c r="B120" s="313" t="s">
        <v>5</v>
      </c>
      <c r="C120" s="312" t="s">
        <v>2</v>
      </c>
      <c r="D120" s="303" t="s">
        <v>369</v>
      </c>
      <c r="E120" s="314" t="s">
        <v>394</v>
      </c>
      <c r="F120" s="29"/>
      <c r="G120" s="29"/>
      <c r="H120" s="28"/>
      <c r="I120" s="30"/>
      <c r="J120" s="129"/>
      <c r="K120" s="321"/>
      <c r="L120" s="129"/>
      <c r="M120" s="308"/>
      <c r="N120" s="124"/>
      <c r="O120" s="141"/>
    </row>
    <row r="121" spans="1:15" ht="12.75" x14ac:dyDescent="0.2">
      <c r="A121" s="313"/>
      <c r="B121" s="313"/>
      <c r="C121" s="312"/>
      <c r="D121" s="303"/>
      <c r="E121" s="314"/>
      <c r="F121" s="29"/>
      <c r="G121" s="29"/>
      <c r="H121" s="28"/>
      <c r="I121" s="30"/>
      <c r="J121" s="129"/>
      <c r="K121" s="321"/>
      <c r="L121" s="129"/>
      <c r="M121" s="308"/>
      <c r="N121" s="124"/>
      <c r="O121" s="141"/>
    </row>
    <row r="122" spans="1:15" ht="12.75" x14ac:dyDescent="0.2">
      <c r="A122" s="313"/>
      <c r="B122" s="313"/>
      <c r="C122" s="312"/>
      <c r="D122" s="303"/>
      <c r="E122" s="314"/>
      <c r="F122" s="31"/>
      <c r="G122" s="31"/>
      <c r="H122" s="28"/>
      <c r="I122" s="30"/>
      <c r="J122" s="129"/>
      <c r="K122" s="321"/>
      <c r="L122" s="129"/>
      <c r="M122" s="308"/>
      <c r="N122" s="124"/>
      <c r="O122" s="141"/>
    </row>
    <row r="123" spans="1:15" ht="12.75" x14ac:dyDescent="0.2">
      <c r="A123" s="313"/>
      <c r="B123" s="313"/>
      <c r="C123" s="312"/>
      <c r="D123" s="303"/>
      <c r="E123" s="314"/>
      <c r="F123" s="29"/>
      <c r="G123" s="29"/>
      <c r="H123" s="28"/>
      <c r="I123" s="30"/>
      <c r="J123" s="129"/>
      <c r="K123" s="321"/>
      <c r="L123" s="138"/>
      <c r="M123" s="308"/>
      <c r="N123" s="124"/>
      <c r="O123" s="141"/>
    </row>
    <row r="124" spans="1:15" ht="12.75" x14ac:dyDescent="0.2">
      <c r="A124" s="313"/>
      <c r="B124" s="313"/>
      <c r="C124" s="312"/>
      <c r="D124" s="303"/>
      <c r="E124" s="314"/>
      <c r="F124" s="61"/>
      <c r="G124" s="61"/>
      <c r="H124" s="28"/>
      <c r="I124" s="39"/>
      <c r="J124" s="138"/>
      <c r="K124" s="321"/>
      <c r="L124" s="129"/>
      <c r="M124" s="308"/>
      <c r="N124" s="124"/>
      <c r="O124" s="141"/>
    </row>
    <row r="125" spans="1:15" ht="12.75" x14ac:dyDescent="0.2">
      <c r="A125" s="313" t="s">
        <v>18</v>
      </c>
      <c r="B125" s="313" t="s">
        <v>5</v>
      </c>
      <c r="C125" s="312" t="s">
        <v>2</v>
      </c>
      <c r="D125" s="303" t="s">
        <v>369</v>
      </c>
      <c r="E125" s="314" t="s">
        <v>395</v>
      </c>
      <c r="F125" s="31"/>
      <c r="G125" s="31"/>
      <c r="H125" s="28"/>
      <c r="I125" s="30"/>
      <c r="J125" s="129"/>
      <c r="K125" s="321"/>
      <c r="L125" s="129"/>
      <c r="M125" s="321"/>
      <c r="N125" s="124"/>
      <c r="O125" s="140"/>
    </row>
    <row r="126" spans="1:15" ht="12.75" x14ac:dyDescent="0.2">
      <c r="A126" s="313"/>
      <c r="B126" s="313"/>
      <c r="C126" s="312"/>
      <c r="D126" s="313"/>
      <c r="E126" s="314"/>
      <c r="F126" s="31"/>
      <c r="G126" s="31"/>
      <c r="H126" s="28"/>
      <c r="I126" s="30"/>
      <c r="J126" s="129"/>
      <c r="K126" s="321"/>
      <c r="L126" s="129"/>
      <c r="M126" s="321"/>
      <c r="N126" s="124"/>
      <c r="O126" s="140"/>
    </row>
    <row r="127" spans="1:15" ht="12.75" x14ac:dyDescent="0.2">
      <c r="A127" s="313"/>
      <c r="B127" s="313"/>
      <c r="C127" s="312"/>
      <c r="D127" s="313"/>
      <c r="E127" s="314"/>
      <c r="F127" s="31"/>
      <c r="G127" s="31"/>
      <c r="H127" s="28"/>
      <c r="I127" s="30"/>
      <c r="J127" s="129"/>
      <c r="K127" s="321"/>
      <c r="L127" s="138"/>
      <c r="M127" s="321"/>
      <c r="N127" s="124"/>
      <c r="O127" s="140"/>
    </row>
    <row r="128" spans="1:15" ht="12.75" x14ac:dyDescent="0.2">
      <c r="A128" s="313"/>
      <c r="B128" s="313"/>
      <c r="C128" s="312"/>
      <c r="D128" s="313"/>
      <c r="E128" s="314"/>
      <c r="F128" s="29"/>
      <c r="G128" s="29"/>
      <c r="H128" s="28"/>
      <c r="I128" s="30"/>
      <c r="J128" s="129"/>
      <c r="K128" s="321"/>
      <c r="L128" s="138"/>
      <c r="M128" s="321"/>
      <c r="N128" s="124"/>
      <c r="O128" s="140"/>
    </row>
    <row r="129" spans="1:15" ht="12.75" x14ac:dyDescent="0.2">
      <c r="A129" s="313"/>
      <c r="B129" s="313"/>
      <c r="C129" s="312"/>
      <c r="D129" s="313"/>
      <c r="E129" s="314"/>
      <c r="F129" s="31"/>
      <c r="G129" s="31"/>
      <c r="H129" s="28"/>
      <c r="I129" s="30"/>
      <c r="J129" s="129"/>
      <c r="K129" s="321"/>
      <c r="L129" s="138"/>
      <c r="M129" s="321"/>
      <c r="N129" s="124"/>
      <c r="O129" s="140"/>
    </row>
    <row r="130" spans="1:15" ht="12.75" x14ac:dyDescent="0.2">
      <c r="A130" s="313"/>
      <c r="B130" s="313"/>
      <c r="C130" s="312"/>
      <c r="D130" s="313"/>
      <c r="E130" s="314"/>
      <c r="F130" s="61"/>
      <c r="G130" s="61"/>
      <c r="H130" s="28"/>
      <c r="I130" s="39"/>
      <c r="J130" s="138"/>
      <c r="K130" s="321"/>
      <c r="L130" s="129"/>
      <c r="M130" s="321"/>
      <c r="N130" s="124"/>
      <c r="O130" s="140"/>
    </row>
    <row r="131" spans="1:15" ht="12.75" x14ac:dyDescent="0.2">
      <c r="A131" s="313"/>
      <c r="B131" s="313"/>
      <c r="C131" s="312"/>
      <c r="D131" s="313"/>
      <c r="E131" s="314"/>
      <c r="F131" s="61"/>
      <c r="G131" s="61"/>
      <c r="H131" s="28"/>
      <c r="I131" s="39"/>
      <c r="J131" s="138"/>
      <c r="K131" s="321"/>
      <c r="L131" s="129"/>
      <c r="M131" s="321"/>
      <c r="N131" s="124"/>
      <c r="O131" s="140"/>
    </row>
    <row r="132" spans="1:15" ht="12.75" x14ac:dyDescent="0.2">
      <c r="A132" s="313" t="s">
        <v>18</v>
      </c>
      <c r="B132" s="313" t="s">
        <v>5</v>
      </c>
      <c r="C132" s="312" t="s">
        <v>2</v>
      </c>
      <c r="D132" s="303" t="s">
        <v>369</v>
      </c>
      <c r="E132" s="314" t="s">
        <v>396</v>
      </c>
      <c r="F132" s="29"/>
      <c r="G132" s="29"/>
      <c r="H132" s="28"/>
      <c r="I132" s="30"/>
      <c r="J132" s="129"/>
      <c r="K132" s="318"/>
      <c r="L132" s="138"/>
      <c r="M132" s="320"/>
      <c r="N132" s="124"/>
      <c r="O132" s="49"/>
    </row>
    <row r="133" spans="1:15" ht="12.75" x14ac:dyDescent="0.2">
      <c r="A133" s="313"/>
      <c r="B133" s="313"/>
      <c r="C133" s="312"/>
      <c r="D133" s="303"/>
      <c r="E133" s="314"/>
      <c r="F133" s="31"/>
      <c r="G133" s="31"/>
      <c r="H133" s="28"/>
      <c r="I133" s="30"/>
      <c r="J133" s="129"/>
      <c r="K133" s="318"/>
      <c r="L133" s="138"/>
      <c r="M133" s="320"/>
      <c r="N133" s="124"/>
      <c r="O133" s="49"/>
    </row>
    <row r="134" spans="1:15" ht="12.75" x14ac:dyDescent="0.2">
      <c r="A134" s="313"/>
      <c r="B134" s="313"/>
      <c r="C134" s="312"/>
      <c r="D134" s="303"/>
      <c r="E134" s="314"/>
      <c r="F134" s="29"/>
      <c r="G134" s="29"/>
      <c r="H134" s="28"/>
      <c r="I134" s="30"/>
      <c r="J134" s="129"/>
      <c r="K134" s="318"/>
      <c r="L134" s="138"/>
      <c r="M134" s="320"/>
      <c r="N134" s="124"/>
      <c r="O134" s="49"/>
    </row>
    <row r="135" spans="1:15" ht="12.75" x14ac:dyDescent="0.2">
      <c r="A135" s="313"/>
      <c r="B135" s="313"/>
      <c r="C135" s="312"/>
      <c r="D135" s="303"/>
      <c r="E135" s="314"/>
      <c r="F135" s="29"/>
      <c r="G135" s="29"/>
      <c r="H135" s="28"/>
      <c r="I135" s="30"/>
      <c r="J135" s="129"/>
      <c r="K135" s="318"/>
      <c r="L135" s="138"/>
      <c r="M135" s="320"/>
      <c r="N135" s="124"/>
      <c r="O135" s="49"/>
    </row>
    <row r="136" spans="1:15" ht="12.75" x14ac:dyDescent="0.2">
      <c r="A136" s="313" t="s">
        <v>18</v>
      </c>
      <c r="B136" s="313" t="s">
        <v>5</v>
      </c>
      <c r="C136" s="312" t="s">
        <v>2</v>
      </c>
      <c r="D136" s="303" t="s">
        <v>369</v>
      </c>
      <c r="E136" s="314" t="s">
        <v>397</v>
      </c>
      <c r="F136" s="142"/>
      <c r="G136" s="47"/>
      <c r="H136" s="38"/>
      <c r="I136" s="39"/>
      <c r="J136" s="138"/>
      <c r="K136" s="321"/>
      <c r="L136" s="129"/>
      <c r="M136" s="321"/>
      <c r="N136" s="124"/>
      <c r="O136" s="140"/>
    </row>
    <row r="137" spans="1:15" ht="12.75" x14ac:dyDescent="0.2">
      <c r="A137" s="313"/>
      <c r="B137" s="313"/>
      <c r="C137" s="312"/>
      <c r="D137" s="313"/>
      <c r="E137" s="314"/>
      <c r="F137" s="61"/>
      <c r="G137" s="61"/>
      <c r="H137" s="38"/>
      <c r="I137" s="39"/>
      <c r="J137" s="138"/>
      <c r="K137" s="321"/>
      <c r="L137" s="129"/>
      <c r="M137" s="321"/>
      <c r="N137" s="124"/>
      <c r="O137" s="140"/>
    </row>
    <row r="138" spans="1:15" ht="12.75" x14ac:dyDescent="0.2">
      <c r="A138" s="313"/>
      <c r="B138" s="313"/>
      <c r="C138" s="312"/>
      <c r="D138" s="313"/>
      <c r="E138" s="314"/>
      <c r="F138" s="61"/>
      <c r="G138" s="61"/>
      <c r="H138" s="38"/>
      <c r="I138" s="39"/>
      <c r="J138" s="138"/>
      <c r="K138" s="321"/>
      <c r="L138" s="129"/>
      <c r="M138" s="321"/>
      <c r="N138" s="124"/>
      <c r="O138" s="140"/>
    </row>
    <row r="139" spans="1:15" ht="12.75" x14ac:dyDescent="0.2">
      <c r="A139" s="313"/>
      <c r="B139" s="313"/>
      <c r="C139" s="312"/>
      <c r="D139" s="313"/>
      <c r="E139" s="314"/>
      <c r="F139" s="61"/>
      <c r="G139" s="61"/>
      <c r="H139" s="38"/>
      <c r="I139" s="39"/>
      <c r="J139" s="138"/>
      <c r="K139" s="321"/>
      <c r="L139" s="129"/>
      <c r="M139" s="321"/>
      <c r="N139" s="124"/>
      <c r="O139" s="140"/>
    </row>
    <row r="140" spans="1:15" ht="12.75" x14ac:dyDescent="0.2">
      <c r="A140" s="313"/>
      <c r="B140" s="313"/>
      <c r="C140" s="312"/>
      <c r="D140" s="313"/>
      <c r="E140" s="314"/>
      <c r="F140" s="61"/>
      <c r="G140" s="61"/>
      <c r="H140" s="38"/>
      <c r="I140" s="39"/>
      <c r="J140" s="138"/>
      <c r="K140" s="321"/>
      <c r="L140" s="129"/>
      <c r="M140" s="321"/>
      <c r="N140" s="124"/>
      <c r="O140" s="140"/>
    </row>
    <row r="141" spans="1:15" ht="12.75" x14ac:dyDescent="0.2">
      <c r="A141" s="313" t="s">
        <v>18</v>
      </c>
      <c r="B141" s="313" t="s">
        <v>5</v>
      </c>
      <c r="C141" s="312" t="s">
        <v>2</v>
      </c>
      <c r="D141" s="303" t="s">
        <v>369</v>
      </c>
      <c r="E141" s="314" t="s">
        <v>398</v>
      </c>
      <c r="F141" s="31"/>
      <c r="G141" s="31"/>
      <c r="H141" s="28"/>
      <c r="I141" s="30"/>
      <c r="J141" s="129"/>
      <c r="K141" s="321"/>
      <c r="L141" s="138"/>
      <c r="M141" s="321"/>
      <c r="N141" s="124"/>
      <c r="O141" s="324"/>
    </row>
    <row r="142" spans="1:15" ht="12.75" x14ac:dyDescent="0.2">
      <c r="A142" s="313"/>
      <c r="B142" s="313"/>
      <c r="C142" s="312"/>
      <c r="D142" s="303"/>
      <c r="E142" s="314"/>
      <c r="F142" s="31"/>
      <c r="G142" s="31"/>
      <c r="H142" s="28"/>
      <c r="I142" s="30"/>
      <c r="J142" s="129"/>
      <c r="K142" s="321"/>
      <c r="L142" s="138"/>
      <c r="M142" s="321"/>
      <c r="N142" s="124"/>
      <c r="O142" s="324"/>
    </row>
    <row r="143" spans="1:15" ht="12.75" x14ac:dyDescent="0.2">
      <c r="A143" s="313"/>
      <c r="B143" s="313"/>
      <c r="C143" s="312"/>
      <c r="D143" s="303"/>
      <c r="E143" s="314"/>
      <c r="F143" s="31"/>
      <c r="G143" s="31"/>
      <c r="H143" s="28"/>
      <c r="I143" s="30"/>
      <c r="J143" s="129"/>
      <c r="K143" s="321"/>
      <c r="L143" s="138"/>
      <c r="M143" s="321"/>
      <c r="N143" s="124"/>
      <c r="O143" s="324"/>
    </row>
    <row r="144" spans="1:15" ht="12.75" x14ac:dyDescent="0.2">
      <c r="A144" s="313"/>
      <c r="B144" s="313"/>
      <c r="C144" s="312"/>
      <c r="D144" s="303"/>
      <c r="E144" s="314"/>
      <c r="F144" s="31"/>
      <c r="G144" s="31"/>
      <c r="H144" s="28"/>
      <c r="I144" s="30"/>
      <c r="J144" s="129"/>
      <c r="K144" s="321"/>
      <c r="L144" s="138"/>
      <c r="M144" s="321"/>
      <c r="N144" s="124"/>
      <c r="O144" s="324"/>
    </row>
    <row r="145" spans="1:15" ht="12.75" x14ac:dyDescent="0.2">
      <c r="A145" s="159"/>
      <c r="B145" s="159"/>
      <c r="C145" s="160"/>
      <c r="D145" s="161"/>
      <c r="E145" s="162"/>
      <c r="F145" s="163"/>
      <c r="G145" s="163"/>
      <c r="H145" s="164"/>
      <c r="I145" s="165"/>
      <c r="J145" s="319"/>
      <c r="K145" s="319"/>
      <c r="L145" s="319"/>
      <c r="M145" s="319"/>
      <c r="N145" s="143"/>
      <c r="O145" s="143"/>
    </row>
    <row r="146" spans="1:15" ht="12.75" x14ac:dyDescent="0.2">
      <c r="A146" s="309" t="s">
        <v>18</v>
      </c>
      <c r="B146" s="309" t="s">
        <v>5</v>
      </c>
      <c r="C146" s="310" t="s">
        <v>2</v>
      </c>
      <c r="D146" s="311" t="s">
        <v>370</v>
      </c>
      <c r="E146" s="322">
        <v>1</v>
      </c>
      <c r="F146" s="47"/>
      <c r="G146" s="47"/>
      <c r="H146" s="38"/>
      <c r="I146" s="39"/>
      <c r="J146" s="129"/>
      <c r="K146" s="307"/>
      <c r="L146" s="129"/>
      <c r="M146" s="308"/>
      <c r="N146" s="129"/>
      <c r="O146" s="323"/>
    </row>
    <row r="147" spans="1:15" ht="12.75" x14ac:dyDescent="0.2">
      <c r="A147" s="309"/>
      <c r="B147" s="309"/>
      <c r="C147" s="310"/>
      <c r="D147" s="311"/>
      <c r="E147" s="322"/>
      <c r="F147" s="61"/>
      <c r="G147" s="61"/>
      <c r="H147" s="38"/>
      <c r="I147" s="39"/>
      <c r="J147" s="129"/>
      <c r="K147" s="307"/>
      <c r="L147" s="129"/>
      <c r="M147" s="308"/>
      <c r="N147" s="129"/>
      <c r="O147" s="323"/>
    </row>
    <row r="148" spans="1:15" ht="12.75" x14ac:dyDescent="0.2">
      <c r="A148" s="309"/>
      <c r="B148" s="309"/>
      <c r="C148" s="310"/>
      <c r="D148" s="311"/>
      <c r="E148" s="322"/>
      <c r="F148" s="61"/>
      <c r="G148" s="61"/>
      <c r="H148" s="38"/>
      <c r="I148" s="39"/>
      <c r="J148" s="129"/>
      <c r="K148" s="307"/>
      <c r="L148" s="129"/>
      <c r="M148" s="308"/>
      <c r="N148" s="129"/>
      <c r="O148" s="323"/>
    </row>
    <row r="149" spans="1:15" ht="12.75" x14ac:dyDescent="0.2">
      <c r="A149" s="309"/>
      <c r="B149" s="309"/>
      <c r="C149" s="310"/>
      <c r="D149" s="311"/>
      <c r="E149" s="322"/>
      <c r="F149" s="61"/>
      <c r="G149" s="61"/>
      <c r="H149" s="38"/>
      <c r="I149" s="39"/>
      <c r="J149" s="129"/>
      <c r="K149" s="307"/>
      <c r="L149" s="129"/>
      <c r="M149" s="308"/>
      <c r="N149" s="129"/>
      <c r="O149" s="323"/>
    </row>
    <row r="150" spans="1:15" ht="12.75" x14ac:dyDescent="0.2">
      <c r="A150" s="309" t="s">
        <v>18</v>
      </c>
      <c r="B150" s="309" t="s">
        <v>5</v>
      </c>
      <c r="C150" s="310" t="s">
        <v>2</v>
      </c>
      <c r="D150" s="311" t="s">
        <v>370</v>
      </c>
      <c r="E150" s="306">
        <v>2</v>
      </c>
      <c r="F150" s="61"/>
      <c r="G150" s="61"/>
      <c r="H150" s="38"/>
      <c r="I150" s="39"/>
      <c r="J150" s="129"/>
      <c r="K150" s="308"/>
      <c r="L150" s="129"/>
      <c r="M150" s="308"/>
      <c r="N150" s="129"/>
      <c r="O150" s="323"/>
    </row>
    <row r="151" spans="1:15" ht="12.75" x14ac:dyDescent="0.2">
      <c r="A151" s="309"/>
      <c r="B151" s="309"/>
      <c r="C151" s="310"/>
      <c r="D151" s="311"/>
      <c r="E151" s="306"/>
      <c r="F151" s="47"/>
      <c r="G151" s="47"/>
      <c r="H151" s="38"/>
      <c r="I151" s="39"/>
      <c r="J151" s="129"/>
      <c r="K151" s="308"/>
      <c r="L151" s="129"/>
      <c r="M151" s="308"/>
      <c r="N151" s="129"/>
      <c r="O151" s="323"/>
    </row>
    <row r="152" spans="1:15" ht="12.75" x14ac:dyDescent="0.2">
      <c r="A152" s="309"/>
      <c r="B152" s="309"/>
      <c r="C152" s="310"/>
      <c r="D152" s="311"/>
      <c r="E152" s="306"/>
      <c r="F152" s="61"/>
      <c r="G152" s="61"/>
      <c r="H152" s="38"/>
      <c r="I152" s="39"/>
      <c r="J152" s="129"/>
      <c r="K152" s="308"/>
      <c r="L152" s="129"/>
      <c r="M152" s="308"/>
      <c r="N152" s="129"/>
      <c r="O152" s="323"/>
    </row>
    <row r="153" spans="1:15" ht="12.75" x14ac:dyDescent="0.2">
      <c r="A153" s="309"/>
      <c r="B153" s="309"/>
      <c r="C153" s="310"/>
      <c r="D153" s="311"/>
      <c r="E153" s="306"/>
      <c r="F153" s="61"/>
      <c r="G153" s="61"/>
      <c r="H153" s="38"/>
      <c r="I153" s="39"/>
      <c r="J153" s="129"/>
      <c r="K153" s="308"/>
      <c r="L153" s="129"/>
      <c r="M153" s="308"/>
      <c r="N153" s="129"/>
      <c r="O153" s="323"/>
    </row>
    <row r="154" spans="1:15" ht="12.75" x14ac:dyDescent="0.2">
      <c r="A154" s="309" t="s">
        <v>18</v>
      </c>
      <c r="B154" s="309" t="s">
        <v>5</v>
      </c>
      <c r="C154" s="310" t="s">
        <v>2</v>
      </c>
      <c r="D154" s="311" t="s">
        <v>370</v>
      </c>
      <c r="E154" s="306">
        <v>3</v>
      </c>
      <c r="F154" s="47"/>
      <c r="G154" s="47"/>
      <c r="H154" s="38"/>
      <c r="I154" s="39"/>
      <c r="J154" s="129"/>
      <c r="K154" s="307"/>
      <c r="L154" s="129"/>
      <c r="M154" s="308"/>
      <c r="N154" s="129"/>
      <c r="O154" s="323"/>
    </row>
    <row r="155" spans="1:15" ht="12.75" x14ac:dyDescent="0.2">
      <c r="A155" s="309"/>
      <c r="B155" s="309"/>
      <c r="C155" s="310"/>
      <c r="D155" s="311"/>
      <c r="E155" s="306"/>
      <c r="F155" s="61"/>
      <c r="G155" s="61"/>
      <c r="H155" s="38"/>
      <c r="I155" s="39"/>
      <c r="J155" s="129"/>
      <c r="K155" s="307"/>
      <c r="L155" s="129"/>
      <c r="M155" s="308"/>
      <c r="N155" s="136"/>
      <c r="O155" s="323"/>
    </row>
    <row r="156" spans="1:15" ht="12.75" x14ac:dyDescent="0.2">
      <c r="A156" s="309"/>
      <c r="B156" s="309"/>
      <c r="C156" s="310"/>
      <c r="D156" s="311"/>
      <c r="E156" s="306"/>
      <c r="F156" s="61"/>
      <c r="G156" s="61"/>
      <c r="H156" s="38"/>
      <c r="I156" s="39"/>
      <c r="J156" s="129"/>
      <c r="K156" s="307"/>
      <c r="L156" s="129"/>
      <c r="M156" s="308"/>
      <c r="N156" s="129"/>
      <c r="O156" s="323"/>
    </row>
    <row r="157" spans="1:15" ht="12.75" x14ac:dyDescent="0.2">
      <c r="A157" s="309"/>
      <c r="B157" s="309"/>
      <c r="C157" s="310"/>
      <c r="D157" s="311"/>
      <c r="E157" s="306"/>
      <c r="F157" s="61"/>
      <c r="G157" s="61"/>
      <c r="H157" s="38"/>
      <c r="I157" s="39"/>
      <c r="J157" s="129"/>
      <c r="K157" s="307"/>
      <c r="L157" s="129"/>
      <c r="M157" s="308"/>
      <c r="N157" s="129"/>
      <c r="O157" s="323"/>
    </row>
    <row r="158" spans="1:15" ht="12.75" x14ac:dyDescent="0.2">
      <c r="A158" s="309"/>
      <c r="B158" s="309"/>
      <c r="C158" s="310"/>
      <c r="D158" s="311"/>
      <c r="E158" s="306"/>
      <c r="F158" s="61"/>
      <c r="G158" s="61"/>
      <c r="H158" s="38"/>
      <c r="I158" s="39"/>
      <c r="J158" s="138"/>
      <c r="K158" s="307"/>
      <c r="L158" s="129"/>
      <c r="M158" s="308"/>
      <c r="N158" s="129"/>
      <c r="O158" s="323"/>
    </row>
    <row r="159" spans="1:15" ht="12.75" x14ac:dyDescent="0.2">
      <c r="A159" s="309" t="s">
        <v>18</v>
      </c>
      <c r="B159" s="309" t="s">
        <v>5</v>
      </c>
      <c r="C159" s="310" t="s">
        <v>2</v>
      </c>
      <c r="D159" s="311" t="s">
        <v>370</v>
      </c>
      <c r="E159" s="306">
        <v>4</v>
      </c>
      <c r="F159" s="47"/>
      <c r="G159" s="47"/>
      <c r="H159" s="38"/>
      <c r="I159" s="39"/>
      <c r="J159" s="129"/>
      <c r="K159" s="308"/>
      <c r="L159" s="129"/>
      <c r="M159" s="308"/>
      <c r="N159" s="129"/>
      <c r="O159" s="323"/>
    </row>
    <row r="160" spans="1:15" ht="12.75" x14ac:dyDescent="0.2">
      <c r="A160" s="309"/>
      <c r="B160" s="309"/>
      <c r="C160" s="310"/>
      <c r="D160" s="311"/>
      <c r="E160" s="306"/>
      <c r="F160" s="61"/>
      <c r="G160" s="61"/>
      <c r="H160" s="38"/>
      <c r="I160" s="39"/>
      <c r="J160" s="129"/>
      <c r="K160" s="308"/>
      <c r="L160" s="129"/>
      <c r="M160" s="308"/>
      <c r="N160" s="129"/>
      <c r="O160" s="323"/>
    </row>
    <row r="161" spans="1:15" ht="12.75" x14ac:dyDescent="0.2">
      <c r="A161" s="309"/>
      <c r="B161" s="309"/>
      <c r="C161" s="310"/>
      <c r="D161" s="311"/>
      <c r="E161" s="306"/>
      <c r="F161" s="61"/>
      <c r="G161" s="61"/>
      <c r="H161" s="38"/>
      <c r="I161" s="39"/>
      <c r="J161" s="129"/>
      <c r="K161" s="308"/>
      <c r="L161" s="129"/>
      <c r="M161" s="308"/>
      <c r="N161" s="129"/>
      <c r="O161" s="323"/>
    </row>
    <row r="162" spans="1:15" ht="12.75" x14ac:dyDescent="0.2">
      <c r="A162" s="309"/>
      <c r="B162" s="309"/>
      <c r="C162" s="310"/>
      <c r="D162" s="311"/>
      <c r="E162" s="306"/>
      <c r="F162" s="61"/>
      <c r="G162" s="61"/>
      <c r="H162" s="38"/>
      <c r="I162" s="39"/>
      <c r="J162" s="129"/>
      <c r="K162" s="308"/>
      <c r="L162" s="129"/>
      <c r="M162" s="308"/>
      <c r="N162" s="129"/>
      <c r="O162" s="323"/>
    </row>
    <row r="163" spans="1:15" ht="12.75" x14ac:dyDescent="0.2">
      <c r="A163" s="309" t="s">
        <v>18</v>
      </c>
      <c r="B163" s="309" t="s">
        <v>5</v>
      </c>
      <c r="C163" s="310" t="s">
        <v>2</v>
      </c>
      <c r="D163" s="311" t="s">
        <v>370</v>
      </c>
      <c r="E163" s="306">
        <v>5</v>
      </c>
      <c r="F163" s="47"/>
      <c r="G163" s="47"/>
      <c r="H163" s="38"/>
      <c r="I163" s="39"/>
      <c r="J163" s="129"/>
      <c r="K163" s="308"/>
      <c r="L163" s="129"/>
      <c r="M163" s="308"/>
      <c r="N163" s="129"/>
      <c r="O163" s="323"/>
    </row>
    <row r="164" spans="1:15" ht="12.75" x14ac:dyDescent="0.2">
      <c r="A164" s="309"/>
      <c r="B164" s="309"/>
      <c r="C164" s="310"/>
      <c r="D164" s="311"/>
      <c r="E164" s="306"/>
      <c r="F164" s="61"/>
      <c r="G164" s="61"/>
      <c r="H164" s="38"/>
      <c r="I164" s="39"/>
      <c r="J164" s="129"/>
      <c r="K164" s="308"/>
      <c r="L164" s="129"/>
      <c r="M164" s="308"/>
      <c r="N164" s="129"/>
      <c r="O164" s="323"/>
    </row>
    <row r="165" spans="1:15" ht="12.75" x14ac:dyDescent="0.2">
      <c r="A165" s="309"/>
      <c r="B165" s="309"/>
      <c r="C165" s="310"/>
      <c r="D165" s="311"/>
      <c r="E165" s="306"/>
      <c r="F165" s="61"/>
      <c r="G165" s="61"/>
      <c r="H165" s="38"/>
      <c r="I165" s="39"/>
      <c r="J165" s="129"/>
      <c r="K165" s="308"/>
      <c r="L165" s="129"/>
      <c r="M165" s="308"/>
      <c r="N165" s="129"/>
      <c r="O165" s="323"/>
    </row>
    <row r="166" spans="1:15" ht="12.75" x14ac:dyDescent="0.2">
      <c r="A166" s="309"/>
      <c r="B166" s="309"/>
      <c r="C166" s="310"/>
      <c r="D166" s="311"/>
      <c r="E166" s="306"/>
      <c r="F166" s="61"/>
      <c r="G166" s="61"/>
      <c r="H166" s="38"/>
      <c r="I166" s="39"/>
      <c r="J166" s="129"/>
      <c r="K166" s="308"/>
      <c r="L166" s="129"/>
      <c r="M166" s="308"/>
      <c r="N166" s="129"/>
      <c r="O166" s="323"/>
    </row>
    <row r="167" spans="1:15" ht="12.75" x14ac:dyDescent="0.2">
      <c r="A167" s="309"/>
      <c r="B167" s="309"/>
      <c r="C167" s="310"/>
      <c r="D167" s="311"/>
      <c r="E167" s="306"/>
      <c r="F167" s="61"/>
      <c r="G167" s="61"/>
      <c r="H167" s="38"/>
      <c r="I167" s="39"/>
      <c r="J167" s="129"/>
      <c r="K167" s="308"/>
      <c r="L167" s="129"/>
      <c r="M167" s="308"/>
      <c r="N167" s="129"/>
      <c r="O167" s="323"/>
    </row>
    <row r="168" spans="1:15" ht="12.75" x14ac:dyDescent="0.2">
      <c r="A168" s="309" t="s">
        <v>18</v>
      </c>
      <c r="B168" s="309" t="s">
        <v>5</v>
      </c>
      <c r="C168" s="310" t="s">
        <v>2</v>
      </c>
      <c r="D168" s="311" t="s">
        <v>370</v>
      </c>
      <c r="E168" s="306">
        <v>6</v>
      </c>
      <c r="F168" s="61"/>
      <c r="G168" s="61"/>
      <c r="H168" s="38"/>
      <c r="I168" s="39"/>
      <c r="J168" s="129"/>
      <c r="K168" s="308"/>
      <c r="L168" s="129"/>
      <c r="M168" s="308"/>
      <c r="N168" s="129"/>
      <c r="O168" s="323"/>
    </row>
    <row r="169" spans="1:15" ht="12.75" x14ac:dyDescent="0.2">
      <c r="A169" s="309"/>
      <c r="B169" s="309"/>
      <c r="C169" s="310"/>
      <c r="D169" s="311"/>
      <c r="E169" s="306"/>
      <c r="F169" s="61"/>
      <c r="G169" s="61"/>
      <c r="H169" s="38"/>
      <c r="I169" s="39"/>
      <c r="J169" s="129"/>
      <c r="K169" s="308"/>
      <c r="L169" s="129"/>
      <c r="M169" s="308"/>
      <c r="N169" s="129"/>
      <c r="O169" s="323"/>
    </row>
    <row r="170" spans="1:15" ht="12.75" x14ac:dyDescent="0.2">
      <c r="A170" s="309"/>
      <c r="B170" s="309"/>
      <c r="C170" s="310"/>
      <c r="D170" s="311"/>
      <c r="E170" s="306"/>
      <c r="F170" s="61"/>
      <c r="G170" s="61"/>
      <c r="H170" s="38"/>
      <c r="I170" s="39"/>
      <c r="J170" s="129"/>
      <c r="K170" s="308"/>
      <c r="L170" s="129"/>
      <c r="M170" s="308"/>
      <c r="N170" s="129"/>
      <c r="O170" s="323"/>
    </row>
    <row r="171" spans="1:15" ht="12.75" x14ac:dyDescent="0.2">
      <c r="A171" s="309"/>
      <c r="B171" s="309"/>
      <c r="C171" s="310"/>
      <c r="D171" s="311"/>
      <c r="E171" s="306"/>
      <c r="F171" s="61"/>
      <c r="G171" s="61"/>
      <c r="H171" s="38"/>
      <c r="I171" s="39"/>
      <c r="J171" s="129"/>
      <c r="K171" s="308"/>
      <c r="L171" s="129"/>
      <c r="M171" s="308"/>
      <c r="N171" s="129"/>
      <c r="O171" s="323"/>
    </row>
    <row r="172" spans="1:15" ht="12.75" x14ac:dyDescent="0.2">
      <c r="A172" s="309"/>
      <c r="B172" s="309"/>
      <c r="C172" s="310"/>
      <c r="D172" s="311"/>
      <c r="E172" s="306"/>
      <c r="F172" s="47"/>
      <c r="G172" s="47"/>
      <c r="H172" s="38"/>
      <c r="I172" s="39"/>
      <c r="J172" s="129"/>
      <c r="K172" s="308"/>
      <c r="L172" s="129"/>
      <c r="M172" s="308"/>
      <c r="N172" s="129"/>
      <c r="O172" s="323"/>
    </row>
    <row r="173" spans="1:15" ht="12.75" x14ac:dyDescent="0.2">
      <c r="A173" s="309" t="s">
        <v>18</v>
      </c>
      <c r="B173" s="309" t="s">
        <v>5</v>
      </c>
      <c r="C173" s="310" t="s">
        <v>2</v>
      </c>
      <c r="D173" s="311" t="s">
        <v>370</v>
      </c>
      <c r="E173" s="306">
        <v>7</v>
      </c>
      <c r="F173" s="47"/>
      <c r="G173" s="47"/>
      <c r="H173" s="38"/>
      <c r="I173" s="39"/>
      <c r="J173" s="129"/>
      <c r="K173" s="308"/>
      <c r="L173" s="129"/>
      <c r="M173" s="308"/>
      <c r="N173" s="129"/>
      <c r="O173" s="323"/>
    </row>
    <row r="174" spans="1:15" ht="12.75" x14ac:dyDescent="0.2">
      <c r="A174" s="309"/>
      <c r="B174" s="309"/>
      <c r="C174" s="310"/>
      <c r="D174" s="311"/>
      <c r="E174" s="306"/>
      <c r="F174" s="61"/>
      <c r="G174" s="61"/>
      <c r="H174" s="38"/>
      <c r="I174" s="39"/>
      <c r="J174" s="129"/>
      <c r="K174" s="308"/>
      <c r="L174" s="129"/>
      <c r="M174" s="308"/>
      <c r="N174" s="129"/>
      <c r="O174" s="323"/>
    </row>
    <row r="175" spans="1:15" ht="12.75" x14ac:dyDescent="0.2">
      <c r="A175" s="309"/>
      <c r="B175" s="309"/>
      <c r="C175" s="310"/>
      <c r="D175" s="311"/>
      <c r="E175" s="306"/>
      <c r="F175" s="61"/>
      <c r="G175" s="61"/>
      <c r="H175" s="38"/>
      <c r="I175" s="39"/>
      <c r="J175" s="129"/>
      <c r="K175" s="308"/>
      <c r="L175" s="129"/>
      <c r="M175" s="308"/>
      <c r="N175" s="129"/>
      <c r="O175" s="323"/>
    </row>
    <row r="176" spans="1:15" ht="12.75" x14ac:dyDescent="0.2">
      <c r="A176" s="309"/>
      <c r="B176" s="309"/>
      <c r="C176" s="310"/>
      <c r="D176" s="311"/>
      <c r="E176" s="306"/>
      <c r="F176" s="61"/>
      <c r="G176" s="61"/>
      <c r="H176" s="38"/>
      <c r="I176" s="39"/>
      <c r="J176" s="129"/>
      <c r="K176" s="308"/>
      <c r="L176" s="129"/>
      <c r="M176" s="308"/>
      <c r="N176" s="129"/>
      <c r="O176" s="323"/>
    </row>
    <row r="177" spans="1:15" ht="12.75" x14ac:dyDescent="0.2">
      <c r="A177" s="309"/>
      <c r="B177" s="309"/>
      <c r="C177" s="310"/>
      <c r="D177" s="311"/>
      <c r="E177" s="306"/>
      <c r="F177" s="61"/>
      <c r="G177" s="61"/>
      <c r="H177" s="38"/>
      <c r="I177" s="39"/>
      <c r="J177" s="129"/>
      <c r="K177" s="308"/>
      <c r="L177" s="129"/>
      <c r="M177" s="308"/>
      <c r="N177" s="129"/>
      <c r="O177" s="323"/>
    </row>
    <row r="178" spans="1:15" ht="12.75" x14ac:dyDescent="0.2">
      <c r="A178" s="309" t="s">
        <v>18</v>
      </c>
      <c r="B178" s="309" t="s">
        <v>5</v>
      </c>
      <c r="C178" s="310" t="s">
        <v>2</v>
      </c>
      <c r="D178" s="311" t="s">
        <v>370</v>
      </c>
      <c r="E178" s="306">
        <v>8</v>
      </c>
      <c r="F178" s="47"/>
      <c r="G178" s="47"/>
      <c r="H178" s="38"/>
      <c r="I178" s="39"/>
      <c r="J178" s="129"/>
      <c r="K178" s="308"/>
      <c r="L178" s="129"/>
      <c r="M178" s="308"/>
      <c r="N178" s="129"/>
      <c r="O178" s="323"/>
    </row>
    <row r="179" spans="1:15" ht="12.75" x14ac:dyDescent="0.2">
      <c r="A179" s="309"/>
      <c r="B179" s="309"/>
      <c r="C179" s="310"/>
      <c r="D179" s="311"/>
      <c r="E179" s="306"/>
      <c r="F179" s="61"/>
      <c r="G179" s="61"/>
      <c r="H179" s="38"/>
      <c r="I179" s="39"/>
      <c r="J179" s="129"/>
      <c r="K179" s="308"/>
      <c r="L179" s="129"/>
      <c r="M179" s="308"/>
      <c r="N179" s="129"/>
      <c r="O179" s="323"/>
    </row>
    <row r="180" spans="1:15" ht="12.75" x14ac:dyDescent="0.2">
      <c r="A180" s="309"/>
      <c r="B180" s="309"/>
      <c r="C180" s="310"/>
      <c r="D180" s="311"/>
      <c r="E180" s="306"/>
      <c r="F180" s="61"/>
      <c r="G180" s="61"/>
      <c r="H180" s="38"/>
      <c r="I180" s="39"/>
      <c r="J180" s="129"/>
      <c r="K180" s="308"/>
      <c r="L180" s="129"/>
      <c r="M180" s="308"/>
      <c r="N180" s="129"/>
      <c r="O180" s="323"/>
    </row>
    <row r="181" spans="1:15" ht="12.75" x14ac:dyDescent="0.2">
      <c r="A181" s="309"/>
      <c r="B181" s="309"/>
      <c r="C181" s="310"/>
      <c r="D181" s="311"/>
      <c r="E181" s="306"/>
      <c r="F181" s="61"/>
      <c r="G181" s="61"/>
      <c r="H181" s="38"/>
      <c r="I181" s="39"/>
      <c r="J181" s="129"/>
      <c r="K181" s="308"/>
      <c r="L181" s="129"/>
      <c r="M181" s="308"/>
      <c r="N181" s="129"/>
      <c r="O181" s="323"/>
    </row>
    <row r="182" spans="1:15" ht="12.75" x14ac:dyDescent="0.2">
      <c r="A182" s="309" t="s">
        <v>18</v>
      </c>
      <c r="B182" s="309" t="s">
        <v>5</v>
      </c>
      <c r="C182" s="310" t="s">
        <v>2</v>
      </c>
      <c r="D182" s="311" t="s">
        <v>370</v>
      </c>
      <c r="E182" s="306">
        <v>9</v>
      </c>
      <c r="F182" s="47"/>
      <c r="G182" s="47"/>
      <c r="H182" s="38"/>
      <c r="I182" s="39"/>
      <c r="J182" s="129"/>
      <c r="K182" s="308"/>
      <c r="L182" s="129"/>
      <c r="M182" s="308"/>
      <c r="N182" s="129"/>
      <c r="O182" s="323"/>
    </row>
    <row r="183" spans="1:15" ht="12.75" x14ac:dyDescent="0.2">
      <c r="A183" s="309"/>
      <c r="B183" s="309"/>
      <c r="C183" s="310"/>
      <c r="D183" s="311"/>
      <c r="E183" s="306"/>
      <c r="F183" s="61"/>
      <c r="G183" s="61"/>
      <c r="H183" s="38"/>
      <c r="I183" s="39"/>
      <c r="J183" s="129"/>
      <c r="K183" s="308"/>
      <c r="L183" s="129"/>
      <c r="M183" s="308"/>
      <c r="N183" s="129"/>
      <c r="O183" s="323"/>
    </row>
    <row r="184" spans="1:15" ht="12.75" x14ac:dyDescent="0.2">
      <c r="A184" s="309"/>
      <c r="B184" s="309"/>
      <c r="C184" s="310"/>
      <c r="D184" s="311"/>
      <c r="E184" s="306"/>
      <c r="F184" s="61"/>
      <c r="G184" s="61"/>
      <c r="H184" s="38"/>
      <c r="I184" s="39"/>
      <c r="J184" s="129"/>
      <c r="K184" s="308"/>
      <c r="L184" s="129"/>
      <c r="M184" s="308"/>
      <c r="N184" s="129"/>
      <c r="O184" s="323"/>
    </row>
    <row r="185" spans="1:15" ht="12.75" x14ac:dyDescent="0.2">
      <c r="A185" s="309"/>
      <c r="B185" s="309"/>
      <c r="C185" s="310"/>
      <c r="D185" s="311"/>
      <c r="E185" s="306"/>
      <c r="F185" s="61"/>
      <c r="G185" s="61"/>
      <c r="H185" s="38"/>
      <c r="I185" s="39"/>
      <c r="J185" s="138"/>
      <c r="K185" s="308"/>
      <c r="L185" s="129"/>
      <c r="M185" s="308"/>
      <c r="N185" s="129"/>
      <c r="O185" s="323"/>
    </row>
    <row r="186" spans="1:15" ht="12.75" x14ac:dyDescent="0.2">
      <c r="A186" s="309" t="s">
        <v>18</v>
      </c>
      <c r="B186" s="309" t="s">
        <v>5</v>
      </c>
      <c r="C186" s="310" t="s">
        <v>2</v>
      </c>
      <c r="D186" s="311" t="s">
        <v>370</v>
      </c>
      <c r="E186" s="306">
        <v>10</v>
      </c>
      <c r="F186" s="61"/>
      <c r="G186" s="61"/>
      <c r="H186" s="38"/>
      <c r="I186" s="39"/>
      <c r="J186" s="129"/>
      <c r="K186" s="308"/>
      <c r="L186" s="129"/>
      <c r="M186" s="308"/>
      <c r="N186" s="129"/>
      <c r="O186" s="323"/>
    </row>
    <row r="187" spans="1:15" ht="12.75" x14ac:dyDescent="0.2">
      <c r="A187" s="309"/>
      <c r="B187" s="309"/>
      <c r="C187" s="310"/>
      <c r="D187" s="311"/>
      <c r="E187" s="306"/>
      <c r="F187" s="61"/>
      <c r="G187" s="61"/>
      <c r="H187" s="38"/>
      <c r="I187" s="39"/>
      <c r="J187" s="129"/>
      <c r="K187" s="308"/>
      <c r="L187" s="129"/>
      <c r="M187" s="308"/>
      <c r="N187" s="129"/>
      <c r="O187" s="323"/>
    </row>
    <row r="188" spans="1:15" ht="12.75" x14ac:dyDescent="0.2">
      <c r="A188" s="309"/>
      <c r="B188" s="309"/>
      <c r="C188" s="310"/>
      <c r="D188" s="311"/>
      <c r="E188" s="306"/>
      <c r="F188" s="61"/>
      <c r="G188" s="61"/>
      <c r="H188" s="38"/>
      <c r="I188" s="39"/>
      <c r="J188" s="129"/>
      <c r="K188" s="308"/>
      <c r="L188" s="150"/>
      <c r="M188" s="308"/>
      <c r="N188" s="150"/>
      <c r="O188" s="323"/>
    </row>
    <row r="189" spans="1:15" ht="12.75" x14ac:dyDescent="0.2">
      <c r="A189" s="309"/>
      <c r="B189" s="309"/>
      <c r="C189" s="310"/>
      <c r="D189" s="311"/>
      <c r="E189" s="306"/>
      <c r="F189" s="47"/>
      <c r="G189" s="47"/>
      <c r="H189" s="38"/>
      <c r="I189" s="39"/>
      <c r="J189" s="129"/>
      <c r="K189" s="308"/>
      <c r="L189" s="150"/>
      <c r="M189" s="308"/>
      <c r="N189" s="150"/>
      <c r="O189" s="323"/>
    </row>
    <row r="190" spans="1:15" ht="12.75" x14ac:dyDescent="0.2">
      <c r="A190" s="309"/>
      <c r="B190" s="309"/>
      <c r="C190" s="310"/>
      <c r="D190" s="311"/>
      <c r="E190" s="306"/>
      <c r="F190" s="61"/>
      <c r="G190" s="61"/>
      <c r="H190" s="38"/>
      <c r="I190" s="39"/>
      <c r="J190" s="150"/>
      <c r="K190" s="308"/>
      <c r="L190" s="129"/>
      <c r="M190" s="308"/>
      <c r="N190" s="129"/>
      <c r="O190" s="323"/>
    </row>
    <row r="191" spans="1:15" ht="12.75" x14ac:dyDescent="0.2">
      <c r="A191" s="309"/>
      <c r="B191" s="309"/>
      <c r="C191" s="310"/>
      <c r="D191" s="311"/>
      <c r="E191" s="306"/>
      <c r="F191" s="47"/>
      <c r="G191" s="47"/>
      <c r="H191" s="38"/>
      <c r="I191" s="39"/>
      <c r="J191" s="150"/>
      <c r="K191" s="308"/>
      <c r="L191" s="129"/>
      <c r="M191" s="308"/>
      <c r="N191" s="129"/>
      <c r="O191" s="323"/>
    </row>
    <row r="192" spans="1:15" ht="12.75" x14ac:dyDescent="0.2">
      <c r="A192" s="309" t="s">
        <v>18</v>
      </c>
      <c r="B192" s="309" t="s">
        <v>5</v>
      </c>
      <c r="C192" s="310" t="s">
        <v>2</v>
      </c>
      <c r="D192" s="311" t="s">
        <v>370</v>
      </c>
      <c r="E192" s="306">
        <v>11</v>
      </c>
      <c r="F192" s="47"/>
      <c r="G192" s="47"/>
      <c r="H192" s="38"/>
      <c r="I192" s="39"/>
      <c r="J192" s="129"/>
      <c r="K192" s="308"/>
      <c r="L192" s="129"/>
      <c r="M192" s="308"/>
      <c r="N192" s="129"/>
      <c r="O192" s="323"/>
    </row>
    <row r="193" spans="1:15" ht="12.75" x14ac:dyDescent="0.2">
      <c r="A193" s="309"/>
      <c r="B193" s="309"/>
      <c r="C193" s="310"/>
      <c r="D193" s="311"/>
      <c r="E193" s="306"/>
      <c r="F193" s="61"/>
      <c r="G193" s="61"/>
      <c r="H193" s="38"/>
      <c r="I193" s="39"/>
      <c r="J193" s="129"/>
      <c r="K193" s="308"/>
      <c r="L193" s="129"/>
      <c r="M193" s="308"/>
      <c r="N193" s="129"/>
      <c r="O193" s="323"/>
    </row>
    <row r="194" spans="1:15" ht="12.75" x14ac:dyDescent="0.2">
      <c r="A194" s="309"/>
      <c r="B194" s="309"/>
      <c r="C194" s="310"/>
      <c r="D194" s="311"/>
      <c r="E194" s="306"/>
      <c r="F194" s="61"/>
      <c r="G194" s="61"/>
      <c r="H194" s="38"/>
      <c r="I194" s="39"/>
      <c r="J194" s="129"/>
      <c r="K194" s="308"/>
      <c r="L194" s="129"/>
      <c r="M194" s="308"/>
      <c r="N194" s="129"/>
      <c r="O194" s="323"/>
    </row>
    <row r="195" spans="1:15" ht="12.75" x14ac:dyDescent="0.2">
      <c r="A195" s="309"/>
      <c r="B195" s="309"/>
      <c r="C195" s="310"/>
      <c r="D195" s="311"/>
      <c r="E195" s="306"/>
      <c r="F195" s="61"/>
      <c r="G195" s="61"/>
      <c r="H195" s="38"/>
      <c r="I195" s="39"/>
      <c r="J195" s="129"/>
      <c r="K195" s="308"/>
      <c r="L195" s="129"/>
      <c r="M195" s="308"/>
      <c r="N195" s="129"/>
      <c r="O195" s="323"/>
    </row>
    <row r="196" spans="1:15" ht="12.75" x14ac:dyDescent="0.2">
      <c r="A196" s="309" t="s">
        <v>18</v>
      </c>
      <c r="B196" s="309" t="s">
        <v>5</v>
      </c>
      <c r="C196" s="310" t="s">
        <v>2</v>
      </c>
      <c r="D196" s="311" t="s">
        <v>370</v>
      </c>
      <c r="E196" s="306">
        <v>12</v>
      </c>
      <c r="F196" s="47"/>
      <c r="G196" s="47"/>
      <c r="H196" s="38"/>
      <c r="I196" s="39"/>
      <c r="J196" s="129"/>
      <c r="K196" s="307"/>
      <c r="L196" s="129"/>
      <c r="M196" s="308"/>
      <c r="N196" s="129"/>
      <c r="O196" s="323"/>
    </row>
    <row r="197" spans="1:15" ht="12.75" x14ac:dyDescent="0.2">
      <c r="A197" s="309"/>
      <c r="B197" s="309"/>
      <c r="C197" s="310"/>
      <c r="D197" s="311"/>
      <c r="E197" s="306"/>
      <c r="F197" s="61"/>
      <c r="G197" s="61"/>
      <c r="H197" s="38"/>
      <c r="I197" s="39"/>
      <c r="J197" s="129"/>
      <c r="K197" s="307"/>
      <c r="L197" s="129"/>
      <c r="M197" s="308"/>
      <c r="N197" s="129"/>
      <c r="O197" s="323"/>
    </row>
    <row r="198" spans="1:15" ht="12.75" x14ac:dyDescent="0.2">
      <c r="A198" s="309"/>
      <c r="B198" s="309"/>
      <c r="C198" s="310"/>
      <c r="D198" s="311"/>
      <c r="E198" s="306"/>
      <c r="F198" s="61"/>
      <c r="G198" s="61"/>
      <c r="H198" s="38"/>
      <c r="I198" s="39"/>
      <c r="J198" s="129"/>
      <c r="K198" s="307"/>
      <c r="L198" s="129"/>
      <c r="M198" s="308"/>
      <c r="N198" s="129"/>
      <c r="O198" s="323"/>
    </row>
    <row r="199" spans="1:15" ht="12.75" x14ac:dyDescent="0.2">
      <c r="A199" s="309"/>
      <c r="B199" s="309"/>
      <c r="C199" s="310"/>
      <c r="D199" s="311"/>
      <c r="E199" s="306"/>
      <c r="F199" s="47"/>
      <c r="G199" s="47"/>
      <c r="H199" s="38"/>
      <c r="I199" s="39"/>
      <c r="J199" s="129"/>
      <c r="K199" s="307"/>
      <c r="L199" s="129"/>
      <c r="M199" s="308"/>
      <c r="N199" s="129"/>
      <c r="O199" s="323"/>
    </row>
    <row r="200" spans="1:15" ht="12.75" x14ac:dyDescent="0.2">
      <c r="A200" s="309"/>
      <c r="B200" s="309"/>
      <c r="C200" s="310"/>
      <c r="D200" s="311"/>
      <c r="E200" s="306"/>
      <c r="F200" s="61"/>
      <c r="G200" s="61"/>
      <c r="H200" s="38"/>
      <c r="I200" s="39"/>
      <c r="J200" s="129"/>
      <c r="K200" s="307"/>
      <c r="L200" s="129"/>
      <c r="M200" s="308"/>
      <c r="N200" s="129"/>
      <c r="O200" s="323"/>
    </row>
    <row r="201" spans="1:15" ht="12.75" x14ac:dyDescent="0.2">
      <c r="A201" s="309" t="s">
        <v>18</v>
      </c>
      <c r="B201" s="309" t="s">
        <v>5</v>
      </c>
      <c r="C201" s="310" t="s">
        <v>2</v>
      </c>
      <c r="D201" s="311" t="s">
        <v>370</v>
      </c>
      <c r="E201" s="306">
        <v>13</v>
      </c>
      <c r="F201" s="47"/>
      <c r="G201" s="47"/>
      <c r="H201" s="38"/>
      <c r="I201" s="39"/>
      <c r="J201" s="129"/>
      <c r="K201" s="308"/>
      <c r="L201" s="129"/>
      <c r="M201" s="308"/>
      <c r="N201" s="129"/>
      <c r="O201" s="323"/>
    </row>
    <row r="202" spans="1:15" ht="12.75" x14ac:dyDescent="0.2">
      <c r="A202" s="309"/>
      <c r="B202" s="309"/>
      <c r="C202" s="310"/>
      <c r="D202" s="311"/>
      <c r="E202" s="306"/>
      <c r="F202" s="61"/>
      <c r="G202" s="61"/>
      <c r="H202" s="38"/>
      <c r="I202" s="39"/>
      <c r="J202" s="129"/>
      <c r="K202" s="308"/>
      <c r="L202" s="129"/>
      <c r="M202" s="308"/>
      <c r="N202" s="136"/>
      <c r="O202" s="323"/>
    </row>
    <row r="203" spans="1:15" ht="12.75" x14ac:dyDescent="0.2">
      <c r="A203" s="309"/>
      <c r="B203" s="309"/>
      <c r="C203" s="310"/>
      <c r="D203" s="311"/>
      <c r="E203" s="306"/>
      <c r="F203" s="61"/>
      <c r="G203" s="61"/>
      <c r="H203" s="38"/>
      <c r="I203" s="39"/>
      <c r="J203" s="129"/>
      <c r="K203" s="308"/>
      <c r="L203" s="129"/>
      <c r="M203" s="308"/>
      <c r="N203" s="129"/>
      <c r="O203" s="323"/>
    </row>
    <row r="204" spans="1:15" ht="12.75" x14ac:dyDescent="0.2">
      <c r="A204" s="309"/>
      <c r="B204" s="309"/>
      <c r="C204" s="310"/>
      <c r="D204" s="311"/>
      <c r="E204" s="306"/>
      <c r="F204" s="61"/>
      <c r="G204" s="61"/>
      <c r="H204" s="38"/>
      <c r="I204" s="39"/>
      <c r="J204" s="129"/>
      <c r="K204" s="308"/>
      <c r="L204" s="129"/>
      <c r="M204" s="308"/>
      <c r="N204" s="129"/>
      <c r="O204" s="323"/>
    </row>
    <row r="205" spans="1:15" ht="12.75" x14ac:dyDescent="0.2">
      <c r="A205" s="309"/>
      <c r="B205" s="309"/>
      <c r="C205" s="310"/>
      <c r="D205" s="311"/>
      <c r="E205" s="306"/>
      <c r="F205" s="47"/>
      <c r="G205" s="47"/>
      <c r="H205" s="38"/>
      <c r="I205" s="39"/>
      <c r="J205" s="129"/>
      <c r="K205" s="308"/>
      <c r="L205" s="129"/>
      <c r="M205" s="308"/>
      <c r="N205" s="129"/>
      <c r="O205" s="323"/>
    </row>
    <row r="206" spans="1:15" ht="12.75" x14ac:dyDescent="0.2">
      <c r="A206" s="309" t="s">
        <v>18</v>
      </c>
      <c r="B206" s="309" t="s">
        <v>5</v>
      </c>
      <c r="C206" s="310" t="s">
        <v>2</v>
      </c>
      <c r="D206" s="311" t="s">
        <v>370</v>
      </c>
      <c r="E206" s="306">
        <v>14</v>
      </c>
      <c r="F206" s="61"/>
      <c r="G206" s="61"/>
      <c r="H206" s="38"/>
      <c r="I206" s="39"/>
      <c r="J206" s="129"/>
      <c r="K206" s="307"/>
      <c r="L206" s="129"/>
      <c r="M206" s="308"/>
      <c r="N206" s="129"/>
      <c r="O206" s="323"/>
    </row>
    <row r="207" spans="1:15" ht="12.75" x14ac:dyDescent="0.2">
      <c r="A207" s="309"/>
      <c r="B207" s="309"/>
      <c r="C207" s="310"/>
      <c r="D207" s="311"/>
      <c r="E207" s="306"/>
      <c r="F207" s="61"/>
      <c r="G207" s="61"/>
      <c r="H207" s="38"/>
      <c r="I207" s="39"/>
      <c r="J207" s="129"/>
      <c r="K207" s="307"/>
      <c r="L207" s="129"/>
      <c r="M207" s="308"/>
      <c r="N207" s="129"/>
      <c r="O207" s="323"/>
    </row>
    <row r="208" spans="1:15" ht="12.75" x14ac:dyDescent="0.2">
      <c r="A208" s="309"/>
      <c r="B208" s="309"/>
      <c r="C208" s="310"/>
      <c r="D208" s="311"/>
      <c r="E208" s="306"/>
      <c r="F208" s="47"/>
      <c r="G208" s="47"/>
      <c r="H208" s="38"/>
      <c r="I208" s="39"/>
      <c r="J208" s="129"/>
      <c r="K208" s="307"/>
      <c r="L208" s="129"/>
      <c r="M208" s="308"/>
      <c r="N208" s="129"/>
      <c r="O208" s="323"/>
    </row>
    <row r="209" spans="1:15" ht="12.75" x14ac:dyDescent="0.2">
      <c r="A209" s="309"/>
      <c r="B209" s="309"/>
      <c r="C209" s="310"/>
      <c r="D209" s="311"/>
      <c r="E209" s="306"/>
      <c r="F209" s="61"/>
      <c r="G209" s="61"/>
      <c r="H209" s="38"/>
      <c r="I209" s="39"/>
      <c r="J209" s="129"/>
      <c r="K209" s="307"/>
      <c r="L209" s="150"/>
      <c r="M209" s="308"/>
      <c r="N209" s="129"/>
      <c r="O209" s="323"/>
    </row>
    <row r="210" spans="1:15" ht="12.75" x14ac:dyDescent="0.2">
      <c r="A210" s="309"/>
      <c r="B210" s="309"/>
      <c r="C210" s="310"/>
      <c r="D210" s="311"/>
      <c r="E210" s="306"/>
      <c r="F210" s="61"/>
      <c r="G210" s="61"/>
      <c r="H210" s="38"/>
      <c r="I210" s="39"/>
      <c r="J210" s="129"/>
      <c r="K210" s="307"/>
      <c r="L210" s="150"/>
      <c r="M210" s="308"/>
      <c r="N210" s="150"/>
      <c r="O210" s="323"/>
    </row>
    <row r="211" spans="1:15" ht="12.75" x14ac:dyDescent="0.2">
      <c r="A211" s="309"/>
      <c r="B211" s="309"/>
      <c r="C211" s="310"/>
      <c r="D211" s="311"/>
      <c r="E211" s="306"/>
      <c r="F211" s="61"/>
      <c r="G211" s="61"/>
      <c r="H211" s="38"/>
      <c r="I211" s="39"/>
      <c r="J211" s="150"/>
      <c r="K211" s="307"/>
      <c r="L211" s="129"/>
      <c r="M211" s="308"/>
      <c r="N211" s="150"/>
      <c r="O211" s="323"/>
    </row>
    <row r="212" spans="1:15" ht="12.75" x14ac:dyDescent="0.2">
      <c r="A212" s="309" t="s">
        <v>18</v>
      </c>
      <c r="B212" s="309" t="s">
        <v>5</v>
      </c>
      <c r="C212" s="310" t="s">
        <v>2</v>
      </c>
      <c r="D212" s="311" t="s">
        <v>370</v>
      </c>
      <c r="E212" s="306">
        <v>15</v>
      </c>
      <c r="F212" s="61"/>
      <c r="G212" s="61"/>
      <c r="H212" s="38"/>
      <c r="I212" s="39"/>
      <c r="J212" s="129"/>
      <c r="K212" s="308"/>
      <c r="L212" s="138"/>
      <c r="M212" s="308"/>
      <c r="N212" s="129"/>
      <c r="O212" s="323"/>
    </row>
    <row r="213" spans="1:15" ht="12.75" x14ac:dyDescent="0.2">
      <c r="A213" s="309"/>
      <c r="B213" s="309"/>
      <c r="C213" s="310"/>
      <c r="D213" s="311"/>
      <c r="E213" s="306"/>
      <c r="F213" s="47"/>
      <c r="G213" s="47"/>
      <c r="H213" s="38"/>
      <c r="I213" s="39"/>
      <c r="J213" s="129"/>
      <c r="K213" s="308"/>
      <c r="L213" s="129"/>
      <c r="M213" s="308"/>
      <c r="N213" s="150"/>
      <c r="O213" s="323"/>
    </row>
    <row r="214" spans="1:15" ht="12.75" x14ac:dyDescent="0.2">
      <c r="A214" s="309"/>
      <c r="B214" s="309"/>
      <c r="C214" s="310"/>
      <c r="D214" s="311"/>
      <c r="E214" s="306"/>
      <c r="F214" s="61"/>
      <c r="G214" s="61"/>
      <c r="H214" s="38"/>
      <c r="I214" s="39"/>
      <c r="J214" s="129"/>
      <c r="K214" s="308"/>
      <c r="L214" s="129"/>
      <c r="M214" s="308"/>
      <c r="N214" s="129"/>
      <c r="O214" s="323"/>
    </row>
    <row r="215" spans="1:15" ht="15" x14ac:dyDescent="0.25">
      <c r="A215" s="309"/>
      <c r="B215" s="309"/>
      <c r="C215" s="310"/>
      <c r="D215" s="311"/>
      <c r="E215" s="306"/>
      <c r="F215" s="29"/>
      <c r="G215" s="29"/>
      <c r="H215" s="38"/>
      <c r="I215" s="166"/>
      <c r="J215" s="138"/>
      <c r="K215" s="308"/>
      <c r="L215" s="129"/>
      <c r="M215" s="308"/>
      <c r="N215" s="129"/>
      <c r="O215" s="323"/>
    </row>
    <row r="216" spans="1:15" ht="12.75" x14ac:dyDescent="0.2">
      <c r="A216" s="309"/>
      <c r="B216" s="309"/>
      <c r="C216" s="310"/>
      <c r="D216" s="311"/>
      <c r="E216" s="306"/>
      <c r="F216" s="61"/>
      <c r="G216" s="61"/>
      <c r="H216" s="38"/>
      <c r="I216" s="39"/>
      <c r="J216" s="138"/>
      <c r="K216" s="308"/>
      <c r="L216" s="129"/>
      <c r="M216" s="308"/>
      <c r="N216" s="129"/>
      <c r="O216" s="323"/>
    </row>
    <row r="217" spans="1:15" ht="12.75" x14ac:dyDescent="0.2">
      <c r="A217" s="309" t="s">
        <v>18</v>
      </c>
      <c r="B217" s="309" t="s">
        <v>5</v>
      </c>
      <c r="C217" s="310" t="s">
        <v>2</v>
      </c>
      <c r="D217" s="311" t="s">
        <v>370</v>
      </c>
      <c r="E217" s="306">
        <v>15</v>
      </c>
      <c r="F217" s="61"/>
      <c r="G217" s="61"/>
      <c r="H217" s="38"/>
      <c r="I217" s="39"/>
      <c r="J217" s="129"/>
      <c r="K217" s="307"/>
      <c r="L217" s="129"/>
      <c r="M217" s="308"/>
      <c r="N217" s="129"/>
      <c r="O217" s="323"/>
    </row>
    <row r="218" spans="1:15" ht="12.75" x14ac:dyDescent="0.2">
      <c r="A218" s="309"/>
      <c r="B218" s="309"/>
      <c r="C218" s="310"/>
      <c r="D218" s="311"/>
      <c r="E218" s="306"/>
      <c r="F218" s="47"/>
      <c r="G218" s="47"/>
      <c r="H218" s="38"/>
      <c r="I218" s="39"/>
      <c r="J218" s="129"/>
      <c r="K218" s="307"/>
      <c r="L218" s="129"/>
      <c r="M218" s="308"/>
      <c r="N218" s="129"/>
      <c r="O218" s="323"/>
    </row>
    <row r="219" spans="1:15" ht="12.75" x14ac:dyDescent="0.2">
      <c r="A219" s="309"/>
      <c r="B219" s="309"/>
      <c r="C219" s="310"/>
      <c r="D219" s="311"/>
      <c r="E219" s="306"/>
      <c r="F219" s="61"/>
      <c r="G219" s="61"/>
      <c r="H219" s="38"/>
      <c r="I219" s="39"/>
      <c r="J219" s="129"/>
      <c r="K219" s="307"/>
      <c r="L219" s="129"/>
      <c r="M219" s="308"/>
      <c r="N219" s="129"/>
      <c r="O219" s="323"/>
    </row>
    <row r="220" spans="1:15" ht="12.75" x14ac:dyDescent="0.2">
      <c r="A220" s="309"/>
      <c r="B220" s="309"/>
      <c r="C220" s="310"/>
      <c r="D220" s="311"/>
      <c r="E220" s="306"/>
      <c r="F220" s="61"/>
      <c r="G220" s="61"/>
      <c r="H220" s="38"/>
      <c r="I220" s="39"/>
      <c r="J220" s="129"/>
      <c r="K220" s="307"/>
      <c r="L220" s="129"/>
      <c r="M220" s="308"/>
      <c r="N220" s="129"/>
      <c r="O220" s="323"/>
    </row>
    <row r="221" spans="1:15" ht="12.75" x14ac:dyDescent="0.2">
      <c r="A221" s="309" t="s">
        <v>18</v>
      </c>
      <c r="B221" s="309" t="s">
        <v>5</v>
      </c>
      <c r="C221" s="310" t="s">
        <v>2</v>
      </c>
      <c r="D221" s="311" t="s">
        <v>370</v>
      </c>
      <c r="E221" s="306">
        <v>17</v>
      </c>
      <c r="F221" s="47"/>
      <c r="G221" s="47"/>
      <c r="H221" s="38"/>
      <c r="I221" s="39"/>
      <c r="J221" s="129"/>
      <c r="K221" s="307"/>
      <c r="L221" s="129"/>
      <c r="M221" s="308"/>
      <c r="N221" s="138"/>
      <c r="O221" s="323"/>
    </row>
    <row r="222" spans="1:15" ht="12.75" x14ac:dyDescent="0.2">
      <c r="A222" s="309"/>
      <c r="B222" s="309"/>
      <c r="C222" s="310"/>
      <c r="D222" s="311"/>
      <c r="E222" s="306"/>
      <c r="F222" s="61"/>
      <c r="G222" s="61"/>
      <c r="H222" s="38"/>
      <c r="I222" s="39"/>
      <c r="J222" s="129"/>
      <c r="K222" s="307"/>
      <c r="L222" s="150"/>
      <c r="M222" s="308"/>
      <c r="N222" s="138"/>
      <c r="O222" s="323"/>
    </row>
    <row r="223" spans="1:15" ht="12.75" x14ac:dyDescent="0.2">
      <c r="A223" s="309"/>
      <c r="B223" s="309"/>
      <c r="C223" s="310"/>
      <c r="D223" s="311"/>
      <c r="E223" s="306"/>
      <c r="F223" s="61"/>
      <c r="G223" s="61"/>
      <c r="H223" s="38"/>
      <c r="I223" s="39"/>
      <c r="J223" s="129"/>
      <c r="K223" s="307"/>
      <c r="L223" s="129"/>
      <c r="M223" s="308"/>
      <c r="N223" s="138"/>
      <c r="O223" s="323"/>
    </row>
    <row r="224" spans="1:15" ht="12.75" x14ac:dyDescent="0.2">
      <c r="A224" s="309"/>
      <c r="B224" s="309"/>
      <c r="C224" s="310"/>
      <c r="D224" s="311"/>
      <c r="E224" s="306"/>
      <c r="F224" s="61"/>
      <c r="G224" s="61"/>
      <c r="H224" s="38"/>
      <c r="I224" s="39"/>
      <c r="J224" s="129"/>
      <c r="K224" s="307"/>
      <c r="L224" s="129"/>
      <c r="M224" s="308"/>
      <c r="N224" s="138"/>
      <c r="O224" s="323"/>
    </row>
    <row r="225" spans="1:15" ht="12.75" x14ac:dyDescent="0.2">
      <c r="A225" s="309" t="s">
        <v>18</v>
      </c>
      <c r="B225" s="309" t="s">
        <v>5</v>
      </c>
      <c r="C225" s="310" t="s">
        <v>2</v>
      </c>
      <c r="D225" s="311" t="s">
        <v>370</v>
      </c>
      <c r="E225" s="306">
        <v>18</v>
      </c>
      <c r="F225" s="47"/>
      <c r="G225" s="47"/>
      <c r="H225" s="38"/>
      <c r="I225" s="39"/>
      <c r="J225" s="129"/>
      <c r="K225" s="308"/>
      <c r="L225" s="129"/>
      <c r="M225" s="308"/>
      <c r="N225" s="138"/>
      <c r="O225" s="323"/>
    </row>
    <row r="226" spans="1:15" ht="12.75" x14ac:dyDescent="0.2">
      <c r="A226" s="309"/>
      <c r="B226" s="309"/>
      <c r="C226" s="310"/>
      <c r="D226" s="311"/>
      <c r="E226" s="306"/>
      <c r="F226" s="61"/>
      <c r="G226" s="61"/>
      <c r="H226" s="38"/>
      <c r="I226" s="39"/>
      <c r="J226" s="129"/>
      <c r="K226" s="308"/>
      <c r="L226" s="129"/>
      <c r="M226" s="308"/>
      <c r="N226" s="138"/>
      <c r="O226" s="323"/>
    </row>
    <row r="227" spans="1:15" ht="12.75" x14ac:dyDescent="0.2">
      <c r="A227" s="309"/>
      <c r="B227" s="309"/>
      <c r="C227" s="310"/>
      <c r="D227" s="311"/>
      <c r="E227" s="306"/>
      <c r="F227" s="61"/>
      <c r="G227" s="61"/>
      <c r="H227" s="38"/>
      <c r="I227" s="39"/>
      <c r="J227" s="129"/>
      <c r="K227" s="308"/>
      <c r="L227" s="129"/>
      <c r="M227" s="308"/>
      <c r="N227" s="138"/>
      <c r="O227" s="323"/>
    </row>
    <row r="228" spans="1:15" ht="12.75" x14ac:dyDescent="0.2">
      <c r="A228" s="309"/>
      <c r="B228" s="309"/>
      <c r="C228" s="310"/>
      <c r="D228" s="311"/>
      <c r="E228" s="306"/>
      <c r="F228" s="61"/>
      <c r="G228" s="61"/>
      <c r="H228" s="38"/>
      <c r="I228" s="39"/>
      <c r="J228" s="129"/>
      <c r="K228" s="308"/>
      <c r="L228" s="129"/>
      <c r="M228" s="308"/>
      <c r="N228" s="138"/>
      <c r="O228" s="323"/>
    </row>
    <row r="229" spans="1:15" ht="12.75" x14ac:dyDescent="0.2">
      <c r="A229" s="309"/>
      <c r="B229" s="309"/>
      <c r="C229" s="310"/>
      <c r="D229" s="311"/>
      <c r="E229" s="306"/>
      <c r="F229" s="61"/>
      <c r="G229" s="61"/>
      <c r="H229" s="38"/>
      <c r="I229" s="39"/>
      <c r="J229" s="138"/>
      <c r="K229" s="308"/>
      <c r="L229" s="129"/>
      <c r="M229" s="308"/>
      <c r="N229" s="138"/>
      <c r="O229" s="323"/>
    </row>
    <row r="230" spans="1:15" ht="12.75" x14ac:dyDescent="0.2">
      <c r="A230" s="309" t="s">
        <v>18</v>
      </c>
      <c r="B230" s="309" t="s">
        <v>5</v>
      </c>
      <c r="C230" s="310" t="s">
        <v>2</v>
      </c>
      <c r="D230" s="311" t="s">
        <v>370</v>
      </c>
      <c r="E230" s="306">
        <v>19</v>
      </c>
      <c r="F230" s="47"/>
      <c r="G230" s="47"/>
      <c r="H230" s="38"/>
      <c r="I230" s="39"/>
      <c r="J230" s="129"/>
      <c r="K230" s="308"/>
      <c r="L230" s="129"/>
      <c r="M230" s="308"/>
      <c r="N230" s="138"/>
      <c r="O230" s="323"/>
    </row>
    <row r="231" spans="1:15" ht="12.75" x14ac:dyDescent="0.2">
      <c r="A231" s="309"/>
      <c r="B231" s="309"/>
      <c r="C231" s="310"/>
      <c r="D231" s="311"/>
      <c r="E231" s="306"/>
      <c r="F231" s="61"/>
      <c r="G231" s="61"/>
      <c r="H231" s="38"/>
      <c r="I231" s="39"/>
      <c r="J231" s="129"/>
      <c r="K231" s="308"/>
      <c r="L231" s="129"/>
      <c r="M231" s="308"/>
      <c r="N231" s="138"/>
      <c r="O231" s="323"/>
    </row>
    <row r="232" spans="1:15" ht="12.75" x14ac:dyDescent="0.2">
      <c r="A232" s="309"/>
      <c r="B232" s="309"/>
      <c r="C232" s="310"/>
      <c r="D232" s="311"/>
      <c r="E232" s="306"/>
      <c r="F232" s="61"/>
      <c r="G232" s="61"/>
      <c r="H232" s="38"/>
      <c r="I232" s="39"/>
      <c r="J232" s="129"/>
      <c r="K232" s="308"/>
      <c r="L232" s="129"/>
      <c r="M232" s="308"/>
      <c r="N232" s="138"/>
      <c r="O232" s="323"/>
    </row>
    <row r="233" spans="1:15" ht="12.75" x14ac:dyDescent="0.2">
      <c r="A233" s="309"/>
      <c r="B233" s="309"/>
      <c r="C233" s="310"/>
      <c r="D233" s="311"/>
      <c r="E233" s="306"/>
      <c r="F233" s="61"/>
      <c r="G233" s="61"/>
      <c r="H233" s="38"/>
      <c r="I233" s="39"/>
      <c r="J233" s="138"/>
      <c r="K233" s="308"/>
      <c r="L233" s="129"/>
      <c r="M233" s="308"/>
      <c r="N233" s="138"/>
      <c r="O233" s="323"/>
    </row>
    <row r="234" spans="1:15" ht="12.75" x14ac:dyDescent="0.2">
      <c r="A234" s="309"/>
      <c r="B234" s="309"/>
      <c r="C234" s="310"/>
      <c r="D234" s="311"/>
      <c r="E234" s="306"/>
      <c r="F234" s="47"/>
      <c r="G234" s="47"/>
      <c r="H234" s="38"/>
      <c r="I234" s="39"/>
      <c r="J234" s="129"/>
      <c r="K234" s="308"/>
      <c r="L234" s="129"/>
      <c r="M234" s="308"/>
      <c r="N234" s="138"/>
      <c r="O234" s="323"/>
    </row>
    <row r="235" spans="1:15" ht="12.75" x14ac:dyDescent="0.2">
      <c r="A235" s="309" t="s">
        <v>18</v>
      </c>
      <c r="B235" s="309" t="s">
        <v>5</v>
      </c>
      <c r="C235" s="310" t="s">
        <v>2</v>
      </c>
      <c r="D235" s="311" t="s">
        <v>370</v>
      </c>
      <c r="E235" s="306">
        <v>20</v>
      </c>
      <c r="F235" s="47"/>
      <c r="G235" s="47"/>
      <c r="H235" s="38"/>
      <c r="I235" s="39"/>
      <c r="J235" s="129"/>
      <c r="K235" s="308"/>
      <c r="L235" s="129"/>
      <c r="M235" s="308"/>
      <c r="N235" s="138"/>
      <c r="O235" s="323"/>
    </row>
    <row r="236" spans="1:15" ht="12.75" x14ac:dyDescent="0.2">
      <c r="A236" s="309"/>
      <c r="B236" s="309"/>
      <c r="C236" s="310"/>
      <c r="D236" s="311"/>
      <c r="E236" s="306"/>
      <c r="F236" s="61"/>
      <c r="G236" s="61"/>
      <c r="H236" s="38"/>
      <c r="I236" s="39"/>
      <c r="J236" s="129"/>
      <c r="K236" s="308"/>
      <c r="L236" s="129"/>
      <c r="M236" s="308"/>
      <c r="N236" s="138"/>
      <c r="O236" s="323"/>
    </row>
    <row r="237" spans="1:15" ht="12.75" x14ac:dyDescent="0.2">
      <c r="A237" s="309"/>
      <c r="B237" s="309"/>
      <c r="C237" s="310"/>
      <c r="D237" s="311"/>
      <c r="E237" s="306"/>
      <c r="F237" s="61"/>
      <c r="G237" s="61"/>
      <c r="H237" s="38"/>
      <c r="I237" s="39"/>
      <c r="J237" s="129"/>
      <c r="K237" s="308"/>
      <c r="L237" s="129"/>
      <c r="M237" s="308"/>
      <c r="N237" s="138"/>
      <c r="O237" s="323"/>
    </row>
    <row r="238" spans="1:15" ht="12.75" x14ac:dyDescent="0.2">
      <c r="A238" s="309"/>
      <c r="B238" s="309"/>
      <c r="C238" s="310"/>
      <c r="D238" s="311"/>
      <c r="E238" s="306"/>
      <c r="F238" s="61"/>
      <c r="G238" s="61"/>
      <c r="H238" s="38"/>
      <c r="I238" s="39"/>
      <c r="J238" s="129"/>
      <c r="K238" s="308"/>
      <c r="L238" s="129"/>
      <c r="M238" s="308"/>
      <c r="N238" s="138"/>
      <c r="O238" s="323"/>
    </row>
    <row r="239" spans="1:15" ht="12.75" x14ac:dyDescent="0.2">
      <c r="A239" s="309"/>
      <c r="B239" s="309"/>
      <c r="C239" s="310"/>
      <c r="D239" s="311"/>
      <c r="E239" s="306"/>
      <c r="F239" s="47"/>
      <c r="G239" s="47"/>
      <c r="H239" s="38"/>
      <c r="I239" s="39"/>
      <c r="J239" s="150"/>
      <c r="K239" s="308"/>
      <c r="L239" s="129"/>
      <c r="M239" s="308"/>
      <c r="N239" s="138"/>
      <c r="O239" s="323"/>
    </row>
    <row r="240" spans="1:15" ht="12.75" x14ac:dyDescent="0.2">
      <c r="A240" s="309" t="s">
        <v>18</v>
      </c>
      <c r="B240" s="309" t="s">
        <v>5</v>
      </c>
      <c r="C240" s="310" t="s">
        <v>2</v>
      </c>
      <c r="D240" s="311" t="s">
        <v>370</v>
      </c>
      <c r="E240" s="306">
        <v>21</v>
      </c>
      <c r="F240" s="61"/>
      <c r="G240" s="61"/>
      <c r="H240" s="38"/>
      <c r="I240" s="39"/>
      <c r="J240" s="129"/>
      <c r="K240" s="308"/>
      <c r="L240" s="129"/>
      <c r="M240" s="308"/>
      <c r="N240" s="124"/>
      <c r="O240" s="323"/>
    </row>
    <row r="241" spans="1:15" ht="12.75" x14ac:dyDescent="0.2">
      <c r="A241" s="309"/>
      <c r="B241" s="309"/>
      <c r="C241" s="310"/>
      <c r="D241" s="311"/>
      <c r="E241" s="306"/>
      <c r="F241" s="61"/>
      <c r="G241" s="61"/>
      <c r="H241" s="38"/>
      <c r="I241" s="39"/>
      <c r="J241" s="129"/>
      <c r="K241" s="308"/>
      <c r="L241" s="150"/>
      <c r="M241" s="308"/>
      <c r="N241" s="124"/>
      <c r="O241" s="323"/>
    </row>
    <row r="242" spans="1:15" ht="12.75" x14ac:dyDescent="0.2">
      <c r="A242" s="309"/>
      <c r="B242" s="309"/>
      <c r="C242" s="310"/>
      <c r="D242" s="311"/>
      <c r="E242" s="306"/>
      <c r="F242" s="61"/>
      <c r="G242" s="61"/>
      <c r="H242" s="38"/>
      <c r="I242" s="39"/>
      <c r="J242" s="129"/>
      <c r="K242" s="308"/>
      <c r="L242" s="129"/>
      <c r="M242" s="308"/>
      <c r="N242" s="124"/>
      <c r="O242" s="323"/>
    </row>
    <row r="243" spans="1:15" ht="12.75" x14ac:dyDescent="0.2">
      <c r="A243" s="309"/>
      <c r="B243" s="309"/>
      <c r="C243" s="310"/>
      <c r="D243" s="311"/>
      <c r="E243" s="306"/>
      <c r="F243" s="47"/>
      <c r="G243" s="47"/>
      <c r="H243" s="38"/>
      <c r="I243" s="39"/>
      <c r="J243" s="129"/>
      <c r="K243" s="308"/>
      <c r="L243" s="129"/>
      <c r="M243" s="308"/>
      <c r="N243" s="124"/>
      <c r="O243" s="323"/>
    </row>
    <row r="244" spans="1:15" ht="12.75" x14ac:dyDescent="0.2">
      <c r="A244" s="309"/>
      <c r="B244" s="309"/>
      <c r="C244" s="310"/>
      <c r="D244" s="311"/>
      <c r="E244" s="306"/>
      <c r="F244" s="61"/>
      <c r="G244" s="61"/>
      <c r="H244" s="38"/>
      <c r="I244" s="39"/>
      <c r="J244" s="138"/>
      <c r="K244" s="308"/>
      <c r="L244" s="129"/>
      <c r="M244" s="308"/>
      <c r="N244" s="124"/>
      <c r="O244" s="323"/>
    </row>
    <row r="245" spans="1:15" ht="12.75" x14ac:dyDescent="0.2">
      <c r="A245" s="309" t="s">
        <v>18</v>
      </c>
      <c r="B245" s="309" t="s">
        <v>5</v>
      </c>
      <c r="C245" s="310" t="s">
        <v>2</v>
      </c>
      <c r="D245" s="311" t="s">
        <v>370</v>
      </c>
      <c r="E245" s="306">
        <v>22</v>
      </c>
      <c r="F245" s="61"/>
      <c r="G245" s="61"/>
      <c r="H245" s="38"/>
      <c r="I245" s="39"/>
      <c r="J245" s="129"/>
      <c r="K245" s="308"/>
      <c r="L245" s="129"/>
      <c r="M245" s="308"/>
      <c r="N245" s="124"/>
      <c r="O245" s="323"/>
    </row>
    <row r="246" spans="1:15" ht="12.75" x14ac:dyDescent="0.2">
      <c r="A246" s="309"/>
      <c r="B246" s="309"/>
      <c r="C246" s="310"/>
      <c r="D246" s="311"/>
      <c r="E246" s="306"/>
      <c r="F246" s="47"/>
      <c r="G246" s="47"/>
      <c r="H246" s="38"/>
      <c r="I246" s="39"/>
      <c r="J246" s="129"/>
      <c r="K246" s="308"/>
      <c r="L246" s="129"/>
      <c r="M246" s="308"/>
      <c r="N246" s="124"/>
      <c r="O246" s="323"/>
    </row>
    <row r="247" spans="1:15" ht="12.75" x14ac:dyDescent="0.2">
      <c r="A247" s="309"/>
      <c r="B247" s="309"/>
      <c r="C247" s="310"/>
      <c r="D247" s="311"/>
      <c r="E247" s="306"/>
      <c r="F247" s="47"/>
      <c r="G247" s="47"/>
      <c r="H247" s="38"/>
      <c r="I247" s="39"/>
      <c r="J247" s="129"/>
      <c r="K247" s="308"/>
      <c r="L247" s="129"/>
      <c r="M247" s="308"/>
      <c r="N247" s="124"/>
      <c r="O247" s="323"/>
    </row>
    <row r="248" spans="1:15" ht="12.75" x14ac:dyDescent="0.2">
      <c r="A248" s="309"/>
      <c r="B248" s="309"/>
      <c r="C248" s="310"/>
      <c r="D248" s="311"/>
      <c r="E248" s="306"/>
      <c r="F248" s="61"/>
      <c r="G248" s="61"/>
      <c r="H248" s="38"/>
      <c r="I248" s="39"/>
      <c r="J248" s="129"/>
      <c r="K248" s="308"/>
      <c r="L248" s="129"/>
      <c r="M248" s="308"/>
      <c r="N248" s="124"/>
      <c r="O248" s="323"/>
    </row>
    <row r="249" spans="1:15" ht="12.75" x14ac:dyDescent="0.2">
      <c r="A249" s="309"/>
      <c r="B249" s="309"/>
      <c r="C249" s="310"/>
      <c r="D249" s="311"/>
      <c r="E249" s="306"/>
      <c r="F249" s="61"/>
      <c r="G249" s="61"/>
      <c r="H249" s="38"/>
      <c r="I249" s="39"/>
      <c r="J249" s="129"/>
      <c r="K249" s="308"/>
      <c r="L249" s="129"/>
      <c r="M249" s="308"/>
      <c r="N249" s="124"/>
      <c r="O249" s="323"/>
    </row>
    <row r="250" spans="1:15" ht="12.75" x14ac:dyDescent="0.2">
      <c r="A250" s="309" t="s">
        <v>18</v>
      </c>
      <c r="B250" s="309" t="s">
        <v>5</v>
      </c>
      <c r="C250" s="310" t="s">
        <v>2</v>
      </c>
      <c r="D250" s="311" t="s">
        <v>370</v>
      </c>
      <c r="E250" s="306">
        <v>23</v>
      </c>
      <c r="F250" s="47"/>
      <c r="G250" s="47"/>
      <c r="H250" s="38"/>
      <c r="I250" s="39"/>
      <c r="J250" s="129"/>
      <c r="K250" s="307"/>
      <c r="L250" s="129"/>
      <c r="M250" s="308"/>
      <c r="N250" s="124"/>
      <c r="O250" s="323"/>
    </row>
    <row r="251" spans="1:15" ht="12.75" x14ac:dyDescent="0.2">
      <c r="A251" s="309"/>
      <c r="B251" s="309"/>
      <c r="C251" s="310"/>
      <c r="D251" s="311"/>
      <c r="E251" s="306"/>
      <c r="F251" s="61"/>
      <c r="G251" s="61"/>
      <c r="H251" s="38"/>
      <c r="I251" s="39"/>
      <c r="J251" s="129"/>
      <c r="K251" s="307"/>
      <c r="L251" s="129"/>
      <c r="M251" s="308"/>
      <c r="N251" s="124"/>
      <c r="O251" s="323"/>
    </row>
    <row r="252" spans="1:15" ht="12.75" x14ac:dyDescent="0.2">
      <c r="A252" s="309"/>
      <c r="B252" s="309"/>
      <c r="C252" s="310"/>
      <c r="D252" s="311"/>
      <c r="E252" s="306"/>
      <c r="F252" s="61"/>
      <c r="G252" s="61"/>
      <c r="H252" s="38"/>
      <c r="I252" s="39"/>
      <c r="J252" s="129"/>
      <c r="K252" s="307"/>
      <c r="L252" s="129"/>
      <c r="M252" s="308"/>
      <c r="N252" s="124"/>
      <c r="O252" s="323"/>
    </row>
    <row r="253" spans="1:15" ht="12.75" x14ac:dyDescent="0.2">
      <c r="A253" s="309"/>
      <c r="B253" s="309"/>
      <c r="C253" s="310"/>
      <c r="D253" s="311"/>
      <c r="E253" s="306"/>
      <c r="F253" s="61"/>
      <c r="G253" s="61"/>
      <c r="H253" s="38"/>
      <c r="I253" s="39"/>
      <c r="J253" s="129"/>
      <c r="K253" s="307"/>
      <c r="L253" s="129"/>
      <c r="M253" s="308"/>
      <c r="N253" s="124"/>
      <c r="O253" s="323"/>
    </row>
    <row r="254" spans="1:15" ht="12.75" x14ac:dyDescent="0.2">
      <c r="A254" s="309"/>
      <c r="B254" s="309"/>
      <c r="C254" s="310"/>
      <c r="D254" s="311"/>
      <c r="E254" s="306"/>
      <c r="F254" s="61"/>
      <c r="G254" s="61"/>
      <c r="H254" s="38"/>
      <c r="I254" s="39"/>
      <c r="J254" s="138"/>
      <c r="K254" s="307"/>
      <c r="L254" s="129"/>
      <c r="M254" s="308"/>
      <c r="N254" s="124"/>
      <c r="O254" s="323"/>
    </row>
    <row r="255" spans="1:15" ht="12.75" x14ac:dyDescent="0.2">
      <c r="A255" s="309" t="s">
        <v>18</v>
      </c>
      <c r="B255" s="309" t="s">
        <v>5</v>
      </c>
      <c r="C255" s="310" t="s">
        <v>2</v>
      </c>
      <c r="D255" s="311" t="s">
        <v>370</v>
      </c>
      <c r="E255" s="306">
        <v>24</v>
      </c>
      <c r="F255" s="47"/>
      <c r="G255" s="47"/>
      <c r="H255" s="38"/>
      <c r="I255" s="39"/>
      <c r="J255" s="129"/>
      <c r="K255" s="308"/>
      <c r="L255" s="129"/>
      <c r="M255" s="308"/>
      <c r="N255" s="124"/>
      <c r="O255" s="323"/>
    </row>
    <row r="256" spans="1:15" ht="12.75" x14ac:dyDescent="0.2">
      <c r="A256" s="309"/>
      <c r="B256" s="309"/>
      <c r="C256" s="310"/>
      <c r="D256" s="311"/>
      <c r="E256" s="306"/>
      <c r="F256" s="61"/>
      <c r="G256" s="61"/>
      <c r="H256" s="38"/>
      <c r="I256" s="39"/>
      <c r="J256" s="129"/>
      <c r="K256" s="308"/>
      <c r="L256" s="129"/>
      <c r="M256" s="308"/>
      <c r="N256" s="124"/>
      <c r="O256" s="323"/>
    </row>
    <row r="257" spans="1:15" ht="12.75" x14ac:dyDescent="0.2">
      <c r="A257" s="309"/>
      <c r="B257" s="309"/>
      <c r="C257" s="310"/>
      <c r="D257" s="311"/>
      <c r="E257" s="306"/>
      <c r="F257" s="61"/>
      <c r="G257" s="61"/>
      <c r="H257" s="38"/>
      <c r="I257" s="39"/>
      <c r="J257" s="129"/>
      <c r="K257" s="308"/>
      <c r="L257" s="129"/>
      <c r="M257" s="308"/>
      <c r="N257" s="124"/>
      <c r="O257" s="323"/>
    </row>
    <row r="258" spans="1:15" ht="12.75" x14ac:dyDescent="0.2">
      <c r="A258" s="309"/>
      <c r="B258" s="309"/>
      <c r="C258" s="310"/>
      <c r="D258" s="311"/>
      <c r="E258" s="306"/>
      <c r="F258" s="61"/>
      <c r="G258" s="61"/>
      <c r="H258" s="38"/>
      <c r="I258" s="39"/>
      <c r="J258" s="129"/>
      <c r="K258" s="308"/>
      <c r="L258" s="129"/>
      <c r="M258" s="308"/>
      <c r="N258" s="124"/>
      <c r="O258" s="323"/>
    </row>
    <row r="259" spans="1:15" ht="12.75" x14ac:dyDescent="0.2">
      <c r="A259" s="309" t="s">
        <v>18</v>
      </c>
      <c r="B259" s="309" t="s">
        <v>5</v>
      </c>
      <c r="C259" s="310" t="s">
        <v>2</v>
      </c>
      <c r="D259" s="311" t="s">
        <v>370</v>
      </c>
      <c r="E259" s="306">
        <v>25</v>
      </c>
      <c r="F259" s="61"/>
      <c r="G259" s="61"/>
      <c r="H259" s="38"/>
      <c r="I259" s="39"/>
      <c r="J259" s="129"/>
      <c r="K259" s="308"/>
      <c r="L259" s="129"/>
      <c r="M259" s="308"/>
      <c r="N259" s="124"/>
      <c r="O259" s="323"/>
    </row>
    <row r="260" spans="1:15" ht="12.75" x14ac:dyDescent="0.2">
      <c r="A260" s="309"/>
      <c r="B260" s="309"/>
      <c r="C260" s="310"/>
      <c r="D260" s="311"/>
      <c r="E260" s="306"/>
      <c r="F260" s="61"/>
      <c r="G260" s="61"/>
      <c r="H260" s="38"/>
      <c r="I260" s="39"/>
      <c r="J260" s="129"/>
      <c r="K260" s="308"/>
      <c r="L260" s="129"/>
      <c r="M260" s="308"/>
      <c r="N260" s="124"/>
      <c r="O260" s="323"/>
    </row>
    <row r="261" spans="1:15" ht="12.75" x14ac:dyDescent="0.2">
      <c r="A261" s="309"/>
      <c r="B261" s="309"/>
      <c r="C261" s="310"/>
      <c r="D261" s="311"/>
      <c r="E261" s="306"/>
      <c r="F261" s="61"/>
      <c r="G261" s="61"/>
      <c r="H261" s="38"/>
      <c r="I261" s="39"/>
      <c r="J261" s="129"/>
      <c r="K261" s="308"/>
      <c r="L261" s="129"/>
      <c r="M261" s="308"/>
      <c r="N261" s="124"/>
      <c r="O261" s="323"/>
    </row>
    <row r="262" spans="1:15" ht="12.75" x14ac:dyDescent="0.2">
      <c r="A262" s="309"/>
      <c r="B262" s="309"/>
      <c r="C262" s="310"/>
      <c r="D262" s="311"/>
      <c r="E262" s="306"/>
      <c r="F262" s="47"/>
      <c r="G262" s="47"/>
      <c r="H262" s="38"/>
      <c r="I262" s="39"/>
      <c r="J262" s="129"/>
      <c r="K262" s="308"/>
      <c r="L262" s="129"/>
      <c r="M262" s="308"/>
      <c r="N262" s="124"/>
      <c r="O262" s="323"/>
    </row>
    <row r="263" spans="1:15" ht="12.75" x14ac:dyDescent="0.2">
      <c r="A263" s="309"/>
      <c r="B263" s="309"/>
      <c r="C263" s="310"/>
      <c r="D263" s="311"/>
      <c r="E263" s="306"/>
      <c r="F263" s="47"/>
      <c r="G263" s="47"/>
      <c r="H263" s="38"/>
      <c r="I263" s="39"/>
      <c r="J263" s="129"/>
      <c r="K263" s="308"/>
      <c r="L263" s="129"/>
      <c r="M263" s="308"/>
      <c r="N263" s="124"/>
      <c r="O263" s="323"/>
    </row>
    <row r="264" spans="1:15" ht="12.75" x14ac:dyDescent="0.2">
      <c r="A264" s="309" t="s">
        <v>18</v>
      </c>
      <c r="B264" s="309" t="s">
        <v>5</v>
      </c>
      <c r="C264" s="310" t="s">
        <v>2</v>
      </c>
      <c r="D264" s="311" t="s">
        <v>370</v>
      </c>
      <c r="E264" s="306">
        <v>26</v>
      </c>
      <c r="F264" s="47"/>
      <c r="G264" s="47"/>
      <c r="H264" s="38"/>
      <c r="I264" s="39"/>
      <c r="J264" s="129"/>
      <c r="K264" s="308"/>
      <c r="L264" s="129"/>
      <c r="M264" s="308"/>
      <c r="N264" s="124"/>
      <c r="O264" s="323"/>
    </row>
    <row r="265" spans="1:15" ht="12.75" x14ac:dyDescent="0.2">
      <c r="A265" s="309"/>
      <c r="B265" s="309"/>
      <c r="C265" s="310"/>
      <c r="D265" s="311"/>
      <c r="E265" s="306"/>
      <c r="F265" s="61"/>
      <c r="G265" s="61"/>
      <c r="H265" s="38"/>
      <c r="I265" s="39"/>
      <c r="J265" s="129"/>
      <c r="K265" s="308"/>
      <c r="L265" s="129"/>
      <c r="M265" s="308"/>
      <c r="N265" s="124"/>
      <c r="O265" s="323"/>
    </row>
    <row r="266" spans="1:15" ht="12.75" x14ac:dyDescent="0.2">
      <c r="A266" s="309"/>
      <c r="B266" s="309"/>
      <c r="C266" s="310"/>
      <c r="D266" s="311"/>
      <c r="E266" s="306"/>
      <c r="F266" s="61"/>
      <c r="G266" s="61"/>
      <c r="H266" s="38"/>
      <c r="I266" s="39"/>
      <c r="J266" s="129"/>
      <c r="K266" s="308"/>
      <c r="L266" s="129"/>
      <c r="M266" s="308"/>
      <c r="N266" s="124"/>
      <c r="O266" s="323"/>
    </row>
    <row r="267" spans="1:15" ht="12.75" x14ac:dyDescent="0.2">
      <c r="A267" s="309"/>
      <c r="B267" s="309"/>
      <c r="C267" s="310"/>
      <c r="D267" s="311"/>
      <c r="E267" s="306"/>
      <c r="F267" s="61"/>
      <c r="G267" s="61"/>
      <c r="H267" s="38"/>
      <c r="I267" s="39"/>
      <c r="J267" s="129"/>
      <c r="K267" s="308"/>
      <c r="L267" s="129"/>
      <c r="M267" s="308"/>
      <c r="N267" s="124"/>
      <c r="O267" s="323"/>
    </row>
    <row r="268" spans="1:15" ht="12.75" x14ac:dyDescent="0.2">
      <c r="A268" s="309"/>
      <c r="B268" s="309"/>
      <c r="C268" s="310"/>
      <c r="D268" s="311"/>
      <c r="E268" s="306"/>
      <c r="F268" s="61"/>
      <c r="G268" s="61"/>
      <c r="H268" s="38"/>
      <c r="I268" s="39"/>
      <c r="J268" s="129"/>
      <c r="K268" s="308"/>
      <c r="L268" s="129"/>
      <c r="M268" s="308"/>
      <c r="N268" s="124"/>
      <c r="O268" s="323"/>
    </row>
    <row r="269" spans="1:15" ht="12.75" x14ac:dyDescent="0.2">
      <c r="A269" s="309" t="s">
        <v>18</v>
      </c>
      <c r="B269" s="309" t="s">
        <v>5</v>
      </c>
      <c r="C269" s="310" t="s">
        <v>2</v>
      </c>
      <c r="D269" s="311" t="s">
        <v>370</v>
      </c>
      <c r="E269" s="306">
        <v>27</v>
      </c>
      <c r="F269" s="47"/>
      <c r="G269" s="47"/>
      <c r="H269" s="38"/>
      <c r="I269" s="39"/>
      <c r="J269" s="129"/>
      <c r="K269" s="308"/>
      <c r="L269" s="150"/>
      <c r="M269" s="308"/>
      <c r="N269" s="124"/>
      <c r="O269" s="323"/>
    </row>
    <row r="270" spans="1:15" ht="12.75" x14ac:dyDescent="0.2">
      <c r="A270" s="309"/>
      <c r="B270" s="309"/>
      <c r="C270" s="310"/>
      <c r="D270" s="311"/>
      <c r="E270" s="306"/>
      <c r="F270" s="61"/>
      <c r="G270" s="61"/>
      <c r="H270" s="38"/>
      <c r="I270" s="39"/>
      <c r="J270" s="129"/>
      <c r="K270" s="308"/>
      <c r="L270" s="129"/>
      <c r="M270" s="308"/>
      <c r="N270" s="124"/>
      <c r="O270" s="323"/>
    </row>
    <row r="271" spans="1:15" ht="12.75" x14ac:dyDescent="0.2">
      <c r="A271" s="309"/>
      <c r="B271" s="309"/>
      <c r="C271" s="310"/>
      <c r="D271" s="311"/>
      <c r="E271" s="306"/>
      <c r="F271" s="61"/>
      <c r="G271" s="61"/>
      <c r="H271" s="38"/>
      <c r="I271" s="39"/>
      <c r="J271" s="129"/>
      <c r="K271" s="308"/>
      <c r="L271" s="129"/>
      <c r="M271" s="308"/>
      <c r="N271" s="124"/>
      <c r="O271" s="323"/>
    </row>
    <row r="272" spans="1:15" ht="12.75" x14ac:dyDescent="0.2">
      <c r="A272" s="309"/>
      <c r="B272" s="309"/>
      <c r="C272" s="310"/>
      <c r="D272" s="311"/>
      <c r="E272" s="306"/>
      <c r="F272" s="61"/>
      <c r="G272" s="61"/>
      <c r="H272" s="38"/>
      <c r="I272" s="39"/>
      <c r="J272" s="129"/>
      <c r="K272" s="308"/>
      <c r="L272" s="129"/>
      <c r="M272" s="308"/>
      <c r="N272" s="124"/>
      <c r="O272" s="323"/>
    </row>
    <row r="273" spans="1:15" ht="12.75" x14ac:dyDescent="0.2">
      <c r="A273" s="309"/>
      <c r="B273" s="309"/>
      <c r="C273" s="310"/>
      <c r="D273" s="311"/>
      <c r="E273" s="306"/>
      <c r="F273" s="47"/>
      <c r="G273" s="47"/>
      <c r="H273" s="38"/>
      <c r="I273" s="39"/>
      <c r="J273" s="138"/>
      <c r="K273" s="308"/>
      <c r="L273" s="129"/>
      <c r="M273" s="308"/>
      <c r="N273" s="124"/>
      <c r="O273" s="323"/>
    </row>
    <row r="274" spans="1:15" ht="12.75" x14ac:dyDescent="0.2">
      <c r="A274" s="309"/>
      <c r="B274" s="309"/>
      <c r="C274" s="310"/>
      <c r="D274" s="311"/>
      <c r="E274" s="306"/>
      <c r="F274" s="61"/>
      <c r="G274" s="61"/>
      <c r="H274" s="38"/>
      <c r="I274" s="39"/>
      <c r="J274" s="129"/>
      <c r="K274" s="308"/>
      <c r="L274" s="129"/>
      <c r="M274" s="308"/>
      <c r="N274" s="124"/>
      <c r="O274" s="323"/>
    </row>
    <row r="275" spans="1:15" ht="12.75" x14ac:dyDescent="0.2">
      <c r="A275" s="309" t="s">
        <v>18</v>
      </c>
      <c r="B275" s="309" t="s">
        <v>5</v>
      </c>
      <c r="C275" s="310" t="s">
        <v>2</v>
      </c>
      <c r="D275" s="311" t="s">
        <v>370</v>
      </c>
      <c r="E275" s="306">
        <v>28</v>
      </c>
      <c r="F275" s="47"/>
      <c r="G275" s="47"/>
      <c r="H275" s="38"/>
      <c r="I275" s="39"/>
      <c r="J275" s="129"/>
      <c r="K275" s="308"/>
      <c r="L275" s="129"/>
      <c r="M275" s="308"/>
      <c r="N275" s="124"/>
      <c r="O275" s="323"/>
    </row>
    <row r="276" spans="1:15" ht="12.75" x14ac:dyDescent="0.2">
      <c r="A276" s="309"/>
      <c r="B276" s="309"/>
      <c r="C276" s="310"/>
      <c r="D276" s="311"/>
      <c r="E276" s="306"/>
      <c r="F276" s="61"/>
      <c r="G276" s="61"/>
      <c r="H276" s="38"/>
      <c r="I276" s="39"/>
      <c r="J276" s="129"/>
      <c r="K276" s="308"/>
      <c r="L276" s="129"/>
      <c r="M276" s="308"/>
      <c r="N276" s="124"/>
      <c r="O276" s="323"/>
    </row>
    <row r="277" spans="1:15" ht="12.75" x14ac:dyDescent="0.2">
      <c r="A277" s="309"/>
      <c r="B277" s="309"/>
      <c r="C277" s="310"/>
      <c r="D277" s="311"/>
      <c r="E277" s="306"/>
      <c r="F277" s="61"/>
      <c r="G277" s="61"/>
      <c r="H277" s="38"/>
      <c r="I277" s="39"/>
      <c r="J277" s="129"/>
      <c r="K277" s="308"/>
      <c r="L277" s="129"/>
      <c r="M277" s="308"/>
      <c r="N277" s="124"/>
      <c r="O277" s="323"/>
    </row>
    <row r="278" spans="1:15" ht="12.75" x14ac:dyDescent="0.2">
      <c r="A278" s="309"/>
      <c r="B278" s="309"/>
      <c r="C278" s="310"/>
      <c r="D278" s="311"/>
      <c r="E278" s="306"/>
      <c r="F278" s="47"/>
      <c r="G278" s="47"/>
      <c r="H278" s="38"/>
      <c r="I278" s="39"/>
      <c r="J278" s="129"/>
      <c r="K278" s="308"/>
      <c r="L278" s="129"/>
      <c r="M278" s="308"/>
      <c r="N278" s="124"/>
      <c r="O278" s="323"/>
    </row>
    <row r="279" spans="1:15" ht="12.75" x14ac:dyDescent="0.2">
      <c r="A279" s="309" t="s">
        <v>18</v>
      </c>
      <c r="B279" s="309" t="s">
        <v>5</v>
      </c>
      <c r="C279" s="310" t="s">
        <v>2</v>
      </c>
      <c r="D279" s="311" t="s">
        <v>370</v>
      </c>
      <c r="E279" s="306">
        <v>29</v>
      </c>
      <c r="F279" s="61"/>
      <c r="G279" s="61"/>
      <c r="H279" s="38"/>
      <c r="I279" s="39"/>
      <c r="J279" s="129"/>
      <c r="K279" s="308"/>
      <c r="L279" s="150"/>
      <c r="M279" s="308"/>
      <c r="N279" s="124"/>
      <c r="O279" s="323"/>
    </row>
    <row r="280" spans="1:15" ht="12.75" x14ac:dyDescent="0.2">
      <c r="A280" s="309"/>
      <c r="B280" s="309"/>
      <c r="C280" s="310"/>
      <c r="D280" s="311"/>
      <c r="E280" s="306"/>
      <c r="F280" s="47"/>
      <c r="G280" s="47"/>
      <c r="H280" s="38"/>
      <c r="I280" s="39"/>
      <c r="J280" s="129"/>
      <c r="K280" s="308"/>
      <c r="L280" s="150"/>
      <c r="M280" s="308"/>
      <c r="N280" s="124"/>
      <c r="O280" s="323"/>
    </row>
    <row r="281" spans="1:15" ht="12.75" x14ac:dyDescent="0.2">
      <c r="A281" s="309"/>
      <c r="B281" s="309"/>
      <c r="C281" s="310"/>
      <c r="D281" s="311"/>
      <c r="E281" s="306"/>
      <c r="F281" s="61"/>
      <c r="G281" s="61"/>
      <c r="H281" s="38"/>
      <c r="I281" s="39"/>
      <c r="J281" s="129"/>
      <c r="K281" s="308"/>
      <c r="L281" s="150"/>
      <c r="M281" s="308"/>
      <c r="N281" s="124"/>
      <c r="O281" s="323"/>
    </row>
    <row r="282" spans="1:15" ht="12.75" x14ac:dyDescent="0.2">
      <c r="A282" s="309" t="s">
        <v>18</v>
      </c>
      <c r="B282" s="309" t="s">
        <v>5</v>
      </c>
      <c r="C282" s="310" t="s">
        <v>2</v>
      </c>
      <c r="D282" s="311" t="s">
        <v>370</v>
      </c>
      <c r="E282" s="306">
        <v>30</v>
      </c>
      <c r="F282" s="61"/>
      <c r="G282" s="61"/>
      <c r="H282" s="38"/>
      <c r="I282" s="39"/>
      <c r="J282" s="138"/>
      <c r="K282" s="307"/>
      <c r="L282" s="129"/>
      <c r="M282" s="307"/>
      <c r="N282" s="124"/>
      <c r="O282" s="323"/>
    </row>
    <row r="283" spans="1:15" ht="12.75" x14ac:dyDescent="0.2">
      <c r="A283" s="309"/>
      <c r="B283" s="309"/>
      <c r="C283" s="310"/>
      <c r="D283" s="311"/>
      <c r="E283" s="306"/>
      <c r="F283" s="61"/>
      <c r="G283" s="61"/>
      <c r="H283" s="38"/>
      <c r="I283" s="39"/>
      <c r="J283" s="138"/>
      <c r="K283" s="307"/>
      <c r="L283" s="129"/>
      <c r="M283" s="307"/>
      <c r="N283" s="124"/>
      <c r="O283" s="323"/>
    </row>
    <row r="284" spans="1:15" ht="12.75" x14ac:dyDescent="0.2">
      <c r="A284" s="309"/>
      <c r="B284" s="309"/>
      <c r="C284" s="310"/>
      <c r="D284" s="311"/>
      <c r="E284" s="306"/>
      <c r="F284" s="61"/>
      <c r="G284" s="61"/>
      <c r="H284" s="38"/>
      <c r="I284" s="39"/>
      <c r="J284" s="138"/>
      <c r="K284" s="307"/>
      <c r="L284" s="129"/>
      <c r="M284" s="307"/>
      <c r="N284" s="124"/>
      <c r="O284" s="323"/>
    </row>
    <row r="285" spans="1:15" ht="12.75" x14ac:dyDescent="0.2">
      <c r="A285" s="309"/>
      <c r="B285" s="309"/>
      <c r="C285" s="310"/>
      <c r="D285" s="311"/>
      <c r="E285" s="306"/>
      <c r="F285" s="47"/>
      <c r="G285" s="47"/>
      <c r="H285" s="38"/>
      <c r="I285" s="39"/>
      <c r="J285" s="138"/>
      <c r="K285" s="307"/>
      <c r="L285" s="129"/>
      <c r="M285" s="307"/>
      <c r="N285" s="124"/>
      <c r="O285" s="323"/>
    </row>
    <row r="286" spans="1:15" ht="12.75" x14ac:dyDescent="0.2">
      <c r="A286" s="309"/>
      <c r="B286" s="309"/>
      <c r="C286" s="310"/>
      <c r="D286" s="311"/>
      <c r="E286" s="306"/>
      <c r="F286" s="61"/>
      <c r="G286" s="61"/>
      <c r="H286" s="38"/>
      <c r="I286" s="39"/>
      <c r="J286" s="138"/>
      <c r="K286" s="307"/>
      <c r="L286" s="129"/>
      <c r="M286" s="307"/>
      <c r="N286" s="124"/>
      <c r="O286" s="323"/>
    </row>
    <row r="287" spans="1:15" ht="12.75" x14ac:dyDescent="0.2">
      <c r="A287" s="309" t="s">
        <v>18</v>
      </c>
      <c r="B287" s="309" t="s">
        <v>5</v>
      </c>
      <c r="C287" s="310" t="s">
        <v>2</v>
      </c>
      <c r="D287" s="311" t="s">
        <v>370</v>
      </c>
      <c r="E287" s="306">
        <v>31</v>
      </c>
      <c r="F287" s="61"/>
      <c r="G287" s="61"/>
      <c r="H287" s="38"/>
      <c r="I287" s="39"/>
      <c r="J287" s="129"/>
      <c r="K287" s="308"/>
      <c r="L287" s="138"/>
      <c r="M287" s="308"/>
      <c r="N287" s="124"/>
      <c r="O287" s="323"/>
    </row>
    <row r="288" spans="1:15" ht="12.75" x14ac:dyDescent="0.2">
      <c r="A288" s="309"/>
      <c r="B288" s="309"/>
      <c r="C288" s="310"/>
      <c r="D288" s="311"/>
      <c r="E288" s="306"/>
      <c r="F288" s="61"/>
      <c r="G288" s="61"/>
      <c r="H288" s="38"/>
      <c r="I288" s="39"/>
      <c r="J288" s="129"/>
      <c r="K288" s="308"/>
      <c r="L288" s="138"/>
      <c r="M288" s="308"/>
      <c r="N288" s="124"/>
      <c r="O288" s="323"/>
    </row>
    <row r="289" spans="1:15" ht="12.75" x14ac:dyDescent="0.2">
      <c r="A289" s="309"/>
      <c r="B289" s="309"/>
      <c r="C289" s="310"/>
      <c r="D289" s="311"/>
      <c r="E289" s="306"/>
      <c r="F289" s="47"/>
      <c r="G289" s="47"/>
      <c r="H289" s="38"/>
      <c r="I289" s="39"/>
      <c r="J289" s="129"/>
      <c r="K289" s="308"/>
      <c r="L289" s="138"/>
      <c r="M289" s="308"/>
      <c r="N289" s="124"/>
      <c r="O289" s="323"/>
    </row>
    <row r="290" spans="1:15" ht="12.75" x14ac:dyDescent="0.2">
      <c r="A290" s="309" t="s">
        <v>18</v>
      </c>
      <c r="B290" s="309" t="s">
        <v>5</v>
      </c>
      <c r="C290" s="310" t="s">
        <v>2</v>
      </c>
      <c r="D290" s="311" t="s">
        <v>370</v>
      </c>
      <c r="E290" s="306">
        <v>32</v>
      </c>
      <c r="F290" s="61"/>
      <c r="G290" s="61"/>
      <c r="H290" s="38"/>
      <c r="I290" s="39"/>
      <c r="J290" s="129"/>
      <c r="K290" s="308"/>
      <c r="L290" s="150"/>
      <c r="M290" s="308"/>
      <c r="N290" s="124"/>
      <c r="O290" s="323"/>
    </row>
    <row r="291" spans="1:15" ht="12.75" x14ac:dyDescent="0.2">
      <c r="A291" s="309"/>
      <c r="B291" s="309"/>
      <c r="C291" s="310"/>
      <c r="D291" s="311"/>
      <c r="E291" s="306"/>
      <c r="F291" s="47"/>
      <c r="G291" s="47"/>
      <c r="H291" s="38"/>
      <c r="I291" s="39"/>
      <c r="J291" s="129"/>
      <c r="K291" s="308"/>
      <c r="L291" s="150"/>
      <c r="M291" s="308"/>
      <c r="N291" s="124"/>
      <c r="O291" s="323"/>
    </row>
    <row r="292" spans="1:15" ht="12.75" x14ac:dyDescent="0.2">
      <c r="A292" s="309"/>
      <c r="B292" s="309"/>
      <c r="C292" s="310"/>
      <c r="D292" s="311"/>
      <c r="E292" s="306"/>
      <c r="F292" s="47"/>
      <c r="G292" s="47"/>
      <c r="H292" s="38"/>
      <c r="I292" s="39"/>
      <c r="J292" s="129"/>
      <c r="K292" s="308"/>
      <c r="L292" s="150"/>
      <c r="M292" s="308"/>
      <c r="N292" s="124"/>
      <c r="O292" s="323"/>
    </row>
    <row r="293" spans="1:15" ht="12.75" x14ac:dyDescent="0.2">
      <c r="A293" s="309"/>
      <c r="B293" s="309"/>
      <c r="C293" s="310"/>
      <c r="D293" s="311"/>
      <c r="E293" s="306"/>
      <c r="F293" s="61"/>
      <c r="G293" s="61"/>
      <c r="H293" s="38"/>
      <c r="I293" s="39"/>
      <c r="J293" s="129"/>
      <c r="K293" s="308"/>
      <c r="L293" s="150"/>
      <c r="M293" s="308"/>
      <c r="N293" s="124"/>
      <c r="O293" s="323"/>
    </row>
    <row r="294" spans="1:15" ht="12.75" x14ac:dyDescent="0.2">
      <c r="A294" s="309" t="s">
        <v>18</v>
      </c>
      <c r="B294" s="309" t="s">
        <v>5</v>
      </c>
      <c r="C294" s="310" t="s">
        <v>2</v>
      </c>
      <c r="D294" s="311" t="s">
        <v>370</v>
      </c>
      <c r="E294" s="306">
        <v>33</v>
      </c>
      <c r="F294" s="29"/>
      <c r="G294" s="29"/>
      <c r="H294" s="28"/>
      <c r="I294" s="30"/>
      <c r="J294" s="138"/>
      <c r="K294" s="307"/>
      <c r="L294" s="129"/>
      <c r="M294" s="307"/>
      <c r="N294" s="124"/>
      <c r="O294" s="323"/>
    </row>
    <row r="295" spans="1:15" ht="12.75" x14ac:dyDescent="0.2">
      <c r="A295" s="309"/>
      <c r="B295" s="309"/>
      <c r="C295" s="310"/>
      <c r="D295" s="311"/>
      <c r="E295" s="306"/>
      <c r="F295" s="31"/>
      <c r="G295" s="31"/>
      <c r="H295" s="28"/>
      <c r="I295" s="30"/>
      <c r="J295" s="138"/>
      <c r="K295" s="307"/>
      <c r="L295" s="129"/>
      <c r="M295" s="307"/>
      <c r="N295" s="124"/>
      <c r="O295" s="323"/>
    </row>
    <row r="296" spans="1:15" ht="12.75" x14ac:dyDescent="0.2">
      <c r="A296" s="309"/>
      <c r="B296" s="309"/>
      <c r="C296" s="310"/>
      <c r="D296" s="311"/>
      <c r="E296" s="306"/>
      <c r="F296" s="29"/>
      <c r="G296" s="29"/>
      <c r="H296" s="28"/>
      <c r="I296" s="30"/>
      <c r="J296" s="138"/>
      <c r="K296" s="307"/>
      <c r="L296" s="129"/>
      <c r="M296" s="307"/>
      <c r="N296" s="124"/>
      <c r="O296" s="323"/>
    </row>
    <row r="297" spans="1:15" ht="12.75" x14ac:dyDescent="0.2">
      <c r="A297" s="309"/>
      <c r="B297" s="309"/>
      <c r="C297" s="310"/>
      <c r="D297" s="311"/>
      <c r="E297" s="306"/>
      <c r="F297" s="29"/>
      <c r="G297" s="29"/>
      <c r="H297" s="28"/>
      <c r="I297" s="30"/>
      <c r="J297" s="138"/>
      <c r="K297" s="307"/>
      <c r="L297" s="129"/>
      <c r="M297" s="307"/>
      <c r="N297" s="124"/>
      <c r="O297" s="323"/>
    </row>
    <row r="298" spans="1:15" ht="12.75" x14ac:dyDescent="0.2">
      <c r="A298" s="309"/>
      <c r="B298" s="309"/>
      <c r="C298" s="310"/>
      <c r="D298" s="311"/>
      <c r="E298" s="306"/>
      <c r="F298" s="29"/>
      <c r="G298" s="29"/>
      <c r="H298" s="28"/>
      <c r="I298" s="30"/>
      <c r="J298" s="138"/>
      <c r="K298" s="307"/>
      <c r="L298" s="129"/>
      <c r="M298" s="307"/>
      <c r="N298" s="124"/>
      <c r="O298" s="323"/>
    </row>
    <row r="299" spans="1:15" ht="12.75" x14ac:dyDescent="0.2">
      <c r="K299" s="102"/>
      <c r="M299" s="167"/>
      <c r="N299" s="102"/>
      <c r="O299" s="168"/>
    </row>
    <row r="300" spans="1:15" ht="12.75" x14ac:dyDescent="0.2">
      <c r="K300" s="102"/>
      <c r="M300" s="167"/>
      <c r="N300" s="102"/>
      <c r="O300" s="168"/>
    </row>
    <row r="301" spans="1:15" ht="12.75" x14ac:dyDescent="0.2">
      <c r="K301" s="102"/>
      <c r="M301" s="167"/>
      <c r="N301" s="102"/>
    </row>
    <row r="302" spans="1:15" ht="12.75" x14ac:dyDescent="0.2">
      <c r="K302" s="102"/>
      <c r="M302" s="167"/>
      <c r="N302" s="102"/>
    </row>
    <row r="303" spans="1:15" ht="12.75" x14ac:dyDescent="0.2">
      <c r="K303" s="102"/>
      <c r="M303" s="167"/>
      <c r="N303" s="102"/>
    </row>
    <row r="304" spans="1:15" ht="12.75" x14ac:dyDescent="0.2">
      <c r="K304" s="102"/>
      <c r="M304" s="167"/>
      <c r="N304" s="102"/>
    </row>
    <row r="305" spans="11:14" ht="12.75" x14ac:dyDescent="0.2">
      <c r="K305" s="102"/>
      <c r="M305" s="167"/>
      <c r="N305" s="102"/>
    </row>
    <row r="306" spans="11:14" ht="12.75" x14ac:dyDescent="0.2">
      <c r="K306" s="102"/>
      <c r="M306" s="167"/>
      <c r="N306" s="102"/>
    </row>
    <row r="307" spans="11:14" ht="12.75" x14ac:dyDescent="0.2">
      <c r="K307" s="102"/>
      <c r="M307" s="167"/>
      <c r="N307" s="102"/>
    </row>
    <row r="308" spans="11:14" ht="12.75" x14ac:dyDescent="0.2">
      <c r="K308" s="102"/>
      <c r="M308" s="167"/>
      <c r="N308" s="102"/>
    </row>
    <row r="309" spans="11:14" ht="12.75" x14ac:dyDescent="0.2">
      <c r="K309" s="102"/>
      <c r="M309" s="167"/>
      <c r="N309" s="102"/>
    </row>
    <row r="310" spans="11:14" ht="12.75" x14ac:dyDescent="0.2">
      <c r="K310" s="102"/>
      <c r="M310" s="167"/>
      <c r="N310" s="102"/>
    </row>
    <row r="311" spans="11:14" ht="12.75" x14ac:dyDescent="0.2">
      <c r="K311" s="102"/>
      <c r="M311" s="167"/>
      <c r="N311" s="102"/>
    </row>
    <row r="312" spans="11:14" ht="12.75" x14ac:dyDescent="0.2">
      <c r="K312" s="102"/>
      <c r="M312" s="167"/>
      <c r="N312" s="102"/>
    </row>
    <row r="313" spans="11:14" ht="12.75" x14ac:dyDescent="0.2">
      <c r="K313" s="102"/>
      <c r="M313" s="167"/>
      <c r="N313" s="102"/>
    </row>
    <row r="314" spans="11:14" ht="12.75" x14ac:dyDescent="0.2">
      <c r="K314" s="102"/>
      <c r="M314" s="167"/>
      <c r="N314" s="102"/>
    </row>
    <row r="315" spans="11:14" ht="12.75" x14ac:dyDescent="0.2">
      <c r="K315" s="102"/>
      <c r="M315" s="167"/>
      <c r="N315" s="102"/>
    </row>
    <row r="316" spans="11:14" ht="12.75" x14ac:dyDescent="0.2">
      <c r="K316" s="102"/>
      <c r="M316" s="167"/>
      <c r="N316" s="102"/>
    </row>
    <row r="317" spans="11:14" ht="12.75" x14ac:dyDescent="0.2">
      <c r="K317" s="102"/>
      <c r="M317" s="167"/>
      <c r="N317" s="102"/>
    </row>
    <row r="318" spans="11:14" ht="12.75" x14ac:dyDescent="0.2">
      <c r="K318" s="102"/>
      <c r="M318" s="167"/>
      <c r="N318" s="102"/>
    </row>
    <row r="319" spans="11:14" ht="12.75" x14ac:dyDescent="0.2">
      <c r="K319" s="102"/>
      <c r="M319" s="167"/>
      <c r="N319" s="102"/>
    </row>
    <row r="320" spans="11:14" ht="12.75" x14ac:dyDescent="0.2">
      <c r="K320" s="102"/>
      <c r="M320" s="167"/>
      <c r="N320" s="102"/>
    </row>
    <row r="321" spans="11:14" ht="12.75" x14ac:dyDescent="0.2">
      <c r="K321" s="102"/>
      <c r="M321" s="167"/>
      <c r="N321" s="102"/>
    </row>
    <row r="322" spans="11:14" ht="12.75" x14ac:dyDescent="0.2">
      <c r="K322" s="102"/>
      <c r="M322" s="167"/>
      <c r="N322" s="102"/>
    </row>
    <row r="323" spans="11:14" ht="12.75" x14ac:dyDescent="0.2">
      <c r="K323" s="102"/>
      <c r="M323" s="167"/>
      <c r="N323" s="102"/>
    </row>
    <row r="324" spans="11:14" ht="12.75" x14ac:dyDescent="0.2">
      <c r="K324" s="102"/>
      <c r="M324" s="167"/>
      <c r="N324" s="102"/>
    </row>
    <row r="325" spans="11:14" ht="12.75" x14ac:dyDescent="0.2">
      <c r="K325" s="102"/>
      <c r="M325" s="167"/>
      <c r="N325" s="102"/>
    </row>
    <row r="326" spans="11:14" ht="12.75" x14ac:dyDescent="0.2">
      <c r="K326" s="102"/>
      <c r="M326" s="167"/>
      <c r="N326" s="102"/>
    </row>
    <row r="327" spans="11:14" ht="12.75" x14ac:dyDescent="0.2">
      <c r="K327" s="102"/>
      <c r="M327" s="167"/>
      <c r="N327" s="102"/>
    </row>
    <row r="328" spans="11:14" ht="12.75" x14ac:dyDescent="0.2">
      <c r="K328" s="102"/>
      <c r="M328" s="167"/>
      <c r="N328" s="102"/>
    </row>
    <row r="329" spans="11:14" ht="12.75" x14ac:dyDescent="0.2">
      <c r="K329" s="102"/>
      <c r="M329" s="167"/>
      <c r="N329" s="102"/>
    </row>
    <row r="330" spans="11:14" ht="12.75" x14ac:dyDescent="0.2">
      <c r="K330" s="102"/>
      <c r="M330" s="167"/>
      <c r="N330" s="102"/>
    </row>
    <row r="331" spans="11:14" ht="12.75" x14ac:dyDescent="0.2">
      <c r="K331" s="102"/>
      <c r="M331" s="167"/>
      <c r="N331" s="102"/>
    </row>
    <row r="332" spans="11:14" ht="12.75" x14ac:dyDescent="0.2">
      <c r="K332" s="102"/>
      <c r="M332" s="167"/>
      <c r="N332" s="102"/>
    </row>
    <row r="333" spans="11:14" ht="12.75" x14ac:dyDescent="0.2">
      <c r="K333" s="102"/>
      <c r="M333" s="167"/>
      <c r="N333" s="102"/>
    </row>
    <row r="334" spans="11:14" ht="12.75" x14ac:dyDescent="0.2">
      <c r="K334" s="102"/>
      <c r="M334" s="167"/>
      <c r="N334" s="102"/>
    </row>
    <row r="335" spans="11:14" ht="12.75" x14ac:dyDescent="0.2">
      <c r="K335" s="102"/>
      <c r="M335" s="167"/>
      <c r="N335" s="102"/>
    </row>
    <row r="336" spans="11:14" ht="12.75" x14ac:dyDescent="0.2">
      <c r="K336" s="102"/>
      <c r="M336" s="167"/>
      <c r="N336" s="102"/>
    </row>
    <row r="337" spans="11:14" ht="12.75" x14ac:dyDescent="0.2">
      <c r="K337" s="102"/>
      <c r="M337" s="167"/>
      <c r="N337" s="102"/>
    </row>
    <row r="338" spans="11:14" ht="12.75" x14ac:dyDescent="0.2">
      <c r="K338" s="102"/>
      <c r="M338" s="167"/>
      <c r="N338" s="102"/>
    </row>
    <row r="339" spans="11:14" ht="12.75" x14ac:dyDescent="0.2">
      <c r="K339" s="102"/>
      <c r="M339" s="167"/>
      <c r="N339" s="102"/>
    </row>
    <row r="340" spans="11:14" ht="12.75" x14ac:dyDescent="0.2">
      <c r="K340" s="102"/>
      <c r="M340" s="167"/>
      <c r="N340" s="102"/>
    </row>
    <row r="341" spans="11:14" ht="12.75" x14ac:dyDescent="0.2">
      <c r="K341" s="102"/>
      <c r="M341" s="167"/>
      <c r="N341" s="102"/>
    </row>
    <row r="342" spans="11:14" ht="12.75" x14ac:dyDescent="0.2">
      <c r="K342" s="102"/>
      <c r="M342" s="167"/>
      <c r="N342" s="102"/>
    </row>
    <row r="343" spans="11:14" ht="12.75" x14ac:dyDescent="0.2">
      <c r="K343" s="102"/>
      <c r="M343" s="167"/>
      <c r="N343" s="102"/>
    </row>
    <row r="344" spans="11:14" ht="12.75" x14ac:dyDescent="0.2">
      <c r="K344" s="102"/>
      <c r="M344" s="167"/>
      <c r="N344" s="102"/>
    </row>
    <row r="345" spans="11:14" ht="12.75" x14ac:dyDescent="0.2">
      <c r="K345" s="102"/>
      <c r="M345" s="167"/>
      <c r="N345" s="102"/>
    </row>
    <row r="346" spans="11:14" ht="12.75" x14ac:dyDescent="0.2">
      <c r="K346" s="102"/>
      <c r="M346" s="167"/>
      <c r="N346" s="102"/>
    </row>
    <row r="347" spans="11:14" ht="12.75" x14ac:dyDescent="0.2">
      <c r="K347" s="102"/>
      <c r="M347" s="167"/>
      <c r="N347" s="102"/>
    </row>
    <row r="348" spans="11:14" ht="12.75" x14ac:dyDescent="0.2">
      <c r="K348" s="102"/>
      <c r="M348" s="167"/>
      <c r="N348" s="102"/>
    </row>
    <row r="349" spans="11:14" ht="12.75" x14ac:dyDescent="0.2">
      <c r="K349" s="102"/>
      <c r="M349" s="167"/>
      <c r="N349" s="102"/>
    </row>
    <row r="350" spans="11:14" ht="12.75" x14ac:dyDescent="0.2">
      <c r="K350" s="102"/>
      <c r="M350" s="167"/>
      <c r="N350" s="102"/>
    </row>
    <row r="351" spans="11:14" ht="12.75" x14ac:dyDescent="0.2">
      <c r="K351" s="102"/>
      <c r="M351" s="167"/>
      <c r="N351" s="102"/>
    </row>
    <row r="352" spans="11:14" ht="12.75" x14ac:dyDescent="0.2">
      <c r="K352" s="102"/>
      <c r="M352" s="167"/>
      <c r="N352" s="102"/>
    </row>
    <row r="353" spans="11:14" ht="12.75" x14ac:dyDescent="0.2">
      <c r="K353" s="102"/>
      <c r="M353" s="167"/>
      <c r="N353" s="102"/>
    </row>
    <row r="354" spans="11:14" ht="12.75" x14ac:dyDescent="0.2">
      <c r="K354" s="102"/>
      <c r="M354" s="167"/>
      <c r="N354" s="102"/>
    </row>
    <row r="355" spans="11:14" ht="12.75" x14ac:dyDescent="0.2">
      <c r="K355" s="102"/>
      <c r="M355" s="167"/>
      <c r="N355" s="102"/>
    </row>
    <row r="356" spans="11:14" ht="12.75" x14ac:dyDescent="0.2">
      <c r="K356" s="102"/>
      <c r="M356" s="167"/>
      <c r="N356" s="102"/>
    </row>
    <row r="357" spans="11:14" ht="12.75" x14ac:dyDescent="0.2">
      <c r="K357" s="102"/>
      <c r="M357" s="167"/>
      <c r="N357" s="102"/>
    </row>
    <row r="358" spans="11:14" ht="12.75" x14ac:dyDescent="0.2">
      <c r="K358" s="102"/>
      <c r="M358" s="167"/>
      <c r="N358" s="102"/>
    </row>
    <row r="359" spans="11:14" ht="12.75" x14ac:dyDescent="0.2">
      <c r="K359" s="102"/>
      <c r="M359" s="167"/>
      <c r="N359" s="102"/>
    </row>
    <row r="360" spans="11:14" ht="12.75" x14ac:dyDescent="0.2">
      <c r="K360" s="102"/>
      <c r="M360" s="167"/>
      <c r="N360" s="102"/>
    </row>
    <row r="361" spans="11:14" ht="12.75" x14ac:dyDescent="0.2">
      <c r="K361" s="102"/>
      <c r="M361" s="167"/>
      <c r="N361" s="102"/>
    </row>
    <row r="362" spans="11:14" ht="12.75" x14ac:dyDescent="0.2">
      <c r="K362" s="102"/>
      <c r="M362" s="167"/>
      <c r="N362" s="102"/>
    </row>
    <row r="363" spans="11:14" ht="12.75" x14ac:dyDescent="0.2">
      <c r="K363" s="102"/>
      <c r="M363" s="167"/>
      <c r="N363" s="102"/>
    </row>
    <row r="364" spans="11:14" ht="12.75" x14ac:dyDescent="0.2">
      <c r="K364" s="102"/>
      <c r="M364" s="167"/>
      <c r="N364" s="102"/>
    </row>
    <row r="365" spans="11:14" ht="12.75" x14ac:dyDescent="0.2">
      <c r="K365" s="102"/>
      <c r="M365" s="167"/>
      <c r="N365" s="102"/>
    </row>
    <row r="366" spans="11:14" ht="12.75" x14ac:dyDescent="0.2">
      <c r="K366" s="102"/>
      <c r="M366" s="167"/>
      <c r="N366" s="102"/>
    </row>
    <row r="367" spans="11:14" ht="12.75" x14ac:dyDescent="0.2">
      <c r="K367" s="102"/>
      <c r="M367" s="167"/>
      <c r="N367" s="102"/>
    </row>
    <row r="368" spans="11:14" ht="12.75" x14ac:dyDescent="0.2">
      <c r="K368" s="102"/>
      <c r="M368" s="167"/>
      <c r="N368" s="102"/>
    </row>
    <row r="369" spans="11:14" ht="12.75" x14ac:dyDescent="0.2">
      <c r="K369" s="102"/>
      <c r="M369" s="167"/>
      <c r="N369" s="102"/>
    </row>
    <row r="370" spans="11:14" ht="12.75" x14ac:dyDescent="0.2">
      <c r="K370" s="102"/>
      <c r="M370" s="167"/>
      <c r="N370" s="102"/>
    </row>
    <row r="371" spans="11:14" ht="12.75" x14ac:dyDescent="0.2">
      <c r="K371" s="102"/>
      <c r="M371" s="167"/>
      <c r="N371" s="102"/>
    </row>
    <row r="372" spans="11:14" ht="12.75" x14ac:dyDescent="0.2">
      <c r="K372" s="102"/>
      <c r="M372" s="167"/>
      <c r="N372" s="102"/>
    </row>
    <row r="373" spans="11:14" ht="12.75" x14ac:dyDescent="0.2">
      <c r="K373" s="102"/>
      <c r="M373" s="167"/>
      <c r="N373" s="102"/>
    </row>
    <row r="374" spans="11:14" ht="12.75" x14ac:dyDescent="0.2">
      <c r="K374" s="102"/>
      <c r="M374" s="167"/>
      <c r="N374" s="102"/>
    </row>
    <row r="375" spans="11:14" ht="12.75" x14ac:dyDescent="0.2">
      <c r="K375" s="102"/>
      <c r="M375" s="167"/>
      <c r="N375" s="102"/>
    </row>
    <row r="376" spans="11:14" ht="12.75" x14ac:dyDescent="0.2">
      <c r="K376" s="102"/>
      <c r="M376" s="167"/>
      <c r="N376" s="102"/>
    </row>
    <row r="377" spans="11:14" ht="12.75" x14ac:dyDescent="0.2">
      <c r="K377" s="102"/>
      <c r="M377" s="167"/>
      <c r="N377" s="102"/>
    </row>
    <row r="378" spans="11:14" ht="12.75" x14ac:dyDescent="0.2">
      <c r="K378" s="102"/>
      <c r="M378" s="167"/>
      <c r="N378" s="102"/>
    </row>
    <row r="379" spans="11:14" ht="12.75" x14ac:dyDescent="0.2">
      <c r="K379" s="102"/>
      <c r="M379" s="167"/>
      <c r="N379" s="102"/>
    </row>
    <row r="380" spans="11:14" ht="12.75" x14ac:dyDescent="0.2">
      <c r="K380" s="102"/>
      <c r="M380" s="167"/>
      <c r="N380" s="102"/>
    </row>
    <row r="381" spans="11:14" ht="12.75" x14ac:dyDescent="0.2">
      <c r="K381" s="102"/>
      <c r="M381" s="167"/>
      <c r="N381" s="102"/>
    </row>
    <row r="382" spans="11:14" ht="12.75" x14ac:dyDescent="0.2">
      <c r="K382" s="102"/>
      <c r="M382" s="167"/>
      <c r="N382" s="102"/>
    </row>
    <row r="383" spans="11:14" ht="12.75" x14ac:dyDescent="0.2">
      <c r="K383" s="102"/>
      <c r="M383" s="167"/>
      <c r="N383" s="102"/>
    </row>
    <row r="384" spans="11:14" ht="12.75" x14ac:dyDescent="0.2">
      <c r="K384" s="102"/>
      <c r="M384" s="167"/>
      <c r="N384" s="102"/>
    </row>
    <row r="385" spans="11:14" ht="12.75" x14ac:dyDescent="0.2">
      <c r="K385" s="102"/>
      <c r="M385" s="167"/>
      <c r="N385" s="102"/>
    </row>
    <row r="386" spans="11:14" ht="12.75" x14ac:dyDescent="0.2">
      <c r="K386" s="102"/>
      <c r="M386" s="167"/>
      <c r="N386" s="102"/>
    </row>
    <row r="387" spans="11:14" ht="12.75" x14ac:dyDescent="0.2">
      <c r="K387" s="102"/>
      <c r="M387" s="167"/>
      <c r="N387" s="102"/>
    </row>
    <row r="388" spans="11:14" ht="12.75" x14ac:dyDescent="0.2">
      <c r="K388" s="102"/>
      <c r="M388" s="167"/>
      <c r="N388" s="102"/>
    </row>
    <row r="389" spans="11:14" ht="12.75" x14ac:dyDescent="0.2">
      <c r="K389" s="102"/>
      <c r="M389" s="167"/>
      <c r="N389" s="102"/>
    </row>
    <row r="390" spans="11:14" ht="12.75" x14ac:dyDescent="0.2">
      <c r="K390" s="102"/>
      <c r="M390" s="167"/>
      <c r="N390" s="102"/>
    </row>
    <row r="391" spans="11:14" ht="12.75" x14ac:dyDescent="0.2">
      <c r="K391" s="102"/>
      <c r="M391" s="167"/>
      <c r="N391" s="102"/>
    </row>
    <row r="392" spans="11:14" ht="12.75" x14ac:dyDescent="0.2">
      <c r="K392" s="102"/>
      <c r="M392" s="167"/>
      <c r="N392" s="102"/>
    </row>
    <row r="393" spans="11:14" ht="12.75" x14ac:dyDescent="0.2">
      <c r="K393" s="102"/>
      <c r="M393" s="167"/>
      <c r="N393" s="102"/>
    </row>
    <row r="394" spans="11:14" ht="12.75" x14ac:dyDescent="0.2">
      <c r="K394" s="102"/>
      <c r="M394" s="167"/>
      <c r="N394" s="102"/>
    </row>
    <row r="395" spans="11:14" ht="12.75" x14ac:dyDescent="0.2">
      <c r="K395" s="102"/>
      <c r="M395" s="167"/>
      <c r="N395" s="102"/>
    </row>
    <row r="396" spans="11:14" ht="12.75" x14ac:dyDescent="0.2">
      <c r="K396" s="102"/>
      <c r="M396" s="167"/>
      <c r="N396" s="102"/>
    </row>
    <row r="397" spans="11:14" ht="12.75" x14ac:dyDescent="0.2">
      <c r="K397" s="102"/>
      <c r="M397" s="167"/>
      <c r="N397" s="102"/>
    </row>
    <row r="398" spans="11:14" ht="12.75" x14ac:dyDescent="0.2">
      <c r="K398" s="102"/>
      <c r="M398" s="167"/>
      <c r="N398" s="102"/>
    </row>
    <row r="399" spans="11:14" ht="12.75" x14ac:dyDescent="0.2">
      <c r="K399" s="102"/>
      <c r="M399" s="167"/>
      <c r="N399" s="102"/>
    </row>
    <row r="400" spans="11:14" ht="12.75" x14ac:dyDescent="0.2">
      <c r="K400" s="102"/>
      <c r="M400" s="167"/>
      <c r="N400" s="102"/>
    </row>
    <row r="401" spans="11:14" ht="12.75" x14ac:dyDescent="0.2">
      <c r="K401" s="102"/>
      <c r="M401" s="167"/>
      <c r="N401" s="102"/>
    </row>
    <row r="402" spans="11:14" ht="12.75" x14ac:dyDescent="0.2">
      <c r="K402" s="102"/>
      <c r="M402" s="167"/>
      <c r="N402" s="102"/>
    </row>
    <row r="403" spans="11:14" ht="12.75" x14ac:dyDescent="0.2">
      <c r="K403" s="102"/>
      <c r="M403" s="167"/>
      <c r="N403" s="102"/>
    </row>
    <row r="404" spans="11:14" ht="12.75" x14ac:dyDescent="0.2">
      <c r="K404" s="102"/>
      <c r="M404" s="167"/>
      <c r="N404" s="102"/>
    </row>
    <row r="405" spans="11:14" ht="12.75" x14ac:dyDescent="0.2">
      <c r="K405" s="102"/>
      <c r="M405" s="167"/>
      <c r="N405" s="102"/>
    </row>
    <row r="406" spans="11:14" ht="12.75" x14ac:dyDescent="0.2">
      <c r="K406" s="102"/>
      <c r="M406" s="167"/>
      <c r="N406" s="102"/>
    </row>
    <row r="407" spans="11:14" ht="12.75" x14ac:dyDescent="0.2">
      <c r="K407" s="102"/>
      <c r="M407" s="167"/>
      <c r="N407" s="102"/>
    </row>
    <row r="408" spans="11:14" ht="12.75" x14ac:dyDescent="0.2">
      <c r="K408" s="102"/>
      <c r="M408" s="167"/>
      <c r="N408" s="102"/>
    </row>
    <row r="409" spans="11:14" ht="12.75" x14ac:dyDescent="0.2">
      <c r="K409" s="102"/>
      <c r="M409" s="167"/>
      <c r="N409" s="102"/>
    </row>
    <row r="410" spans="11:14" ht="12.75" x14ac:dyDescent="0.2">
      <c r="K410" s="102"/>
      <c r="M410" s="167"/>
      <c r="N410" s="102"/>
    </row>
    <row r="411" spans="11:14" ht="12.75" x14ac:dyDescent="0.2">
      <c r="K411" s="102"/>
      <c r="M411" s="167"/>
      <c r="N411" s="102"/>
    </row>
    <row r="412" spans="11:14" ht="12.75" x14ac:dyDescent="0.2">
      <c r="K412" s="102"/>
      <c r="M412" s="167"/>
      <c r="N412" s="102"/>
    </row>
    <row r="413" spans="11:14" ht="12.75" x14ac:dyDescent="0.2">
      <c r="K413" s="102"/>
      <c r="M413" s="167"/>
      <c r="N413" s="102"/>
    </row>
    <row r="414" spans="11:14" ht="12.75" x14ac:dyDescent="0.2">
      <c r="K414" s="102"/>
      <c r="M414" s="167"/>
      <c r="N414" s="102"/>
    </row>
    <row r="415" spans="11:14" ht="12.75" x14ac:dyDescent="0.2">
      <c r="K415" s="102"/>
      <c r="M415" s="167"/>
      <c r="N415" s="102"/>
    </row>
    <row r="416" spans="11:14" ht="12.75" x14ac:dyDescent="0.2">
      <c r="K416" s="102"/>
      <c r="M416" s="167"/>
      <c r="N416" s="102"/>
    </row>
    <row r="417" spans="11:14" ht="12.75" x14ac:dyDescent="0.2">
      <c r="K417" s="102"/>
      <c r="M417" s="167"/>
      <c r="N417" s="102"/>
    </row>
    <row r="418" spans="11:14" ht="12.75" x14ac:dyDescent="0.2">
      <c r="K418" s="102"/>
      <c r="M418" s="167"/>
      <c r="N418" s="102"/>
    </row>
    <row r="419" spans="11:14" ht="12.75" x14ac:dyDescent="0.2">
      <c r="K419" s="102"/>
      <c r="M419" s="167"/>
      <c r="N419" s="102"/>
    </row>
    <row r="420" spans="11:14" ht="12.75" x14ac:dyDescent="0.2">
      <c r="K420" s="102"/>
      <c r="M420" s="167"/>
      <c r="N420" s="102"/>
    </row>
    <row r="421" spans="11:14" ht="12.75" x14ac:dyDescent="0.2">
      <c r="K421" s="102"/>
      <c r="M421" s="167"/>
      <c r="N421" s="102"/>
    </row>
    <row r="422" spans="11:14" ht="12.75" x14ac:dyDescent="0.2">
      <c r="K422" s="102"/>
      <c r="M422" s="167"/>
      <c r="N422" s="102"/>
    </row>
    <row r="423" spans="11:14" ht="12.75" x14ac:dyDescent="0.2">
      <c r="K423" s="102"/>
      <c r="M423" s="167"/>
      <c r="N423" s="102"/>
    </row>
    <row r="424" spans="11:14" ht="12.75" x14ac:dyDescent="0.2">
      <c r="K424" s="102"/>
      <c r="M424" s="167"/>
      <c r="N424" s="102"/>
    </row>
    <row r="425" spans="11:14" ht="12.75" x14ac:dyDescent="0.2">
      <c r="K425" s="102"/>
      <c r="M425" s="167"/>
      <c r="N425" s="102"/>
    </row>
    <row r="426" spans="11:14" ht="12.75" x14ac:dyDescent="0.2">
      <c r="K426" s="102"/>
      <c r="M426" s="167"/>
      <c r="N426" s="102"/>
    </row>
    <row r="427" spans="11:14" ht="12.75" x14ac:dyDescent="0.2">
      <c r="K427" s="102"/>
      <c r="M427" s="167"/>
      <c r="N427" s="102"/>
    </row>
    <row r="428" spans="11:14" ht="12.75" x14ac:dyDescent="0.2">
      <c r="K428" s="102"/>
      <c r="M428" s="167"/>
      <c r="N428" s="102"/>
    </row>
    <row r="429" spans="11:14" ht="12.75" x14ac:dyDescent="0.2">
      <c r="K429" s="102"/>
      <c r="M429" s="167"/>
      <c r="N429" s="102"/>
    </row>
    <row r="430" spans="11:14" ht="12.75" x14ac:dyDescent="0.2">
      <c r="K430" s="102"/>
      <c r="M430" s="167"/>
      <c r="N430" s="102"/>
    </row>
    <row r="431" spans="11:14" ht="12.75" x14ac:dyDescent="0.2">
      <c r="K431" s="102"/>
      <c r="M431" s="167"/>
      <c r="N431" s="102"/>
    </row>
    <row r="432" spans="11:14" ht="12.75" x14ac:dyDescent="0.2">
      <c r="K432" s="102"/>
      <c r="M432" s="167"/>
      <c r="N432" s="102"/>
    </row>
    <row r="433" spans="11:14" ht="12.75" x14ac:dyDescent="0.2">
      <c r="K433" s="102"/>
      <c r="M433" s="167"/>
      <c r="N433" s="102"/>
    </row>
    <row r="434" spans="11:14" ht="12.75" x14ac:dyDescent="0.2">
      <c r="K434" s="102"/>
      <c r="M434" s="167"/>
      <c r="N434" s="102"/>
    </row>
    <row r="435" spans="11:14" ht="12.75" x14ac:dyDescent="0.2">
      <c r="K435" s="102"/>
      <c r="M435" s="167"/>
      <c r="N435" s="102"/>
    </row>
    <row r="436" spans="11:14" ht="12.75" x14ac:dyDescent="0.2">
      <c r="K436" s="102"/>
      <c r="M436" s="167"/>
      <c r="N436" s="102"/>
    </row>
    <row r="437" spans="11:14" ht="12.75" x14ac:dyDescent="0.2">
      <c r="K437" s="102"/>
      <c r="M437" s="167"/>
      <c r="N437" s="102"/>
    </row>
    <row r="438" spans="11:14" ht="12.75" x14ac:dyDescent="0.2">
      <c r="K438" s="102"/>
      <c r="M438" s="167"/>
      <c r="N438" s="102"/>
    </row>
    <row r="439" spans="11:14" ht="12.75" x14ac:dyDescent="0.2">
      <c r="K439" s="102"/>
      <c r="M439" s="167"/>
      <c r="N439" s="102"/>
    </row>
    <row r="440" spans="11:14" ht="12.75" x14ac:dyDescent="0.2">
      <c r="K440" s="102"/>
      <c r="M440" s="167"/>
      <c r="N440" s="102"/>
    </row>
    <row r="441" spans="11:14" ht="12.75" x14ac:dyDescent="0.2">
      <c r="K441" s="102"/>
      <c r="M441" s="167"/>
      <c r="N441" s="102"/>
    </row>
    <row r="442" spans="11:14" ht="12.75" x14ac:dyDescent="0.2">
      <c r="K442" s="102"/>
      <c r="M442" s="167"/>
      <c r="N442" s="102"/>
    </row>
    <row r="443" spans="11:14" ht="12.75" x14ac:dyDescent="0.2">
      <c r="K443" s="102"/>
      <c r="M443" s="167"/>
      <c r="N443" s="102"/>
    </row>
    <row r="444" spans="11:14" ht="12.75" x14ac:dyDescent="0.2">
      <c r="K444" s="102"/>
      <c r="M444" s="167"/>
      <c r="N444" s="102"/>
    </row>
    <row r="445" spans="11:14" ht="12.75" x14ac:dyDescent="0.2">
      <c r="K445" s="102"/>
      <c r="M445" s="167"/>
      <c r="N445" s="102"/>
    </row>
    <row r="446" spans="11:14" ht="12.75" x14ac:dyDescent="0.2">
      <c r="K446" s="102"/>
      <c r="M446" s="167"/>
      <c r="N446" s="102"/>
    </row>
    <row r="447" spans="11:14" ht="12.75" x14ac:dyDescent="0.2">
      <c r="K447" s="102"/>
      <c r="M447" s="167"/>
      <c r="N447" s="102"/>
    </row>
    <row r="448" spans="11:14" ht="12.75" x14ac:dyDescent="0.2">
      <c r="K448" s="102"/>
      <c r="M448" s="167"/>
      <c r="N448" s="102"/>
    </row>
    <row r="449" spans="11:14" ht="12.75" x14ac:dyDescent="0.2">
      <c r="K449" s="102"/>
      <c r="M449" s="167"/>
      <c r="N449" s="102"/>
    </row>
    <row r="450" spans="11:14" ht="12.75" x14ac:dyDescent="0.2">
      <c r="K450" s="102"/>
      <c r="M450" s="167"/>
      <c r="N450" s="102"/>
    </row>
    <row r="451" spans="11:14" ht="12.75" x14ac:dyDescent="0.2">
      <c r="K451" s="102"/>
      <c r="M451" s="167"/>
      <c r="N451" s="102"/>
    </row>
    <row r="452" spans="11:14" ht="12.75" x14ac:dyDescent="0.2">
      <c r="K452" s="102"/>
      <c r="M452" s="167"/>
      <c r="N452" s="102"/>
    </row>
    <row r="453" spans="11:14" ht="12.75" x14ac:dyDescent="0.2">
      <c r="K453" s="102"/>
      <c r="M453" s="167"/>
      <c r="N453" s="102"/>
    </row>
    <row r="454" spans="11:14" ht="12.75" x14ac:dyDescent="0.2">
      <c r="K454" s="102"/>
      <c r="M454" s="167"/>
      <c r="N454" s="102"/>
    </row>
    <row r="455" spans="11:14" ht="12.75" x14ac:dyDescent="0.2">
      <c r="K455" s="102"/>
      <c r="M455" s="167"/>
      <c r="N455" s="102"/>
    </row>
    <row r="456" spans="11:14" ht="12.75" x14ac:dyDescent="0.2">
      <c r="K456" s="102"/>
      <c r="M456" s="167"/>
      <c r="N456" s="102"/>
    </row>
    <row r="457" spans="11:14" ht="12.75" x14ac:dyDescent="0.2">
      <c r="K457" s="102"/>
      <c r="M457" s="167"/>
      <c r="N457" s="102"/>
    </row>
    <row r="458" spans="11:14" ht="12.75" x14ac:dyDescent="0.2">
      <c r="K458" s="102"/>
      <c r="M458" s="167"/>
      <c r="N458" s="102"/>
    </row>
    <row r="459" spans="11:14" ht="12.75" x14ac:dyDescent="0.2">
      <c r="K459" s="102"/>
      <c r="M459" s="167"/>
      <c r="N459" s="102"/>
    </row>
    <row r="460" spans="11:14" ht="12.75" x14ac:dyDescent="0.2">
      <c r="K460" s="102"/>
      <c r="M460" s="167"/>
      <c r="N460" s="102"/>
    </row>
    <row r="461" spans="11:14" ht="12.75" x14ac:dyDescent="0.2">
      <c r="K461" s="102"/>
      <c r="M461" s="167"/>
      <c r="N461" s="102"/>
    </row>
    <row r="462" spans="11:14" ht="12.75" x14ac:dyDescent="0.2">
      <c r="K462" s="102"/>
      <c r="M462" s="167"/>
      <c r="N462" s="102"/>
    </row>
    <row r="463" spans="11:14" ht="12.75" x14ac:dyDescent="0.2">
      <c r="K463" s="102"/>
      <c r="M463" s="167"/>
      <c r="N463" s="102"/>
    </row>
    <row r="464" spans="11:14" ht="12.75" x14ac:dyDescent="0.2">
      <c r="K464" s="102"/>
      <c r="M464" s="167"/>
      <c r="N464" s="102"/>
    </row>
    <row r="465" spans="11:14" ht="12.75" x14ac:dyDescent="0.2">
      <c r="K465" s="102"/>
      <c r="M465" s="167"/>
      <c r="N465" s="102"/>
    </row>
    <row r="466" spans="11:14" ht="12.75" x14ac:dyDescent="0.2">
      <c r="K466" s="102"/>
      <c r="M466" s="167"/>
      <c r="N466" s="102"/>
    </row>
    <row r="467" spans="11:14" ht="12.75" x14ac:dyDescent="0.2">
      <c r="K467" s="102"/>
      <c r="M467" s="167"/>
      <c r="N467" s="102"/>
    </row>
    <row r="468" spans="11:14" ht="12.75" x14ac:dyDescent="0.2">
      <c r="K468" s="102"/>
      <c r="M468" s="167"/>
      <c r="N468" s="102"/>
    </row>
    <row r="469" spans="11:14" ht="12.75" x14ac:dyDescent="0.2">
      <c r="K469" s="102"/>
      <c r="M469" s="167"/>
      <c r="N469" s="102"/>
    </row>
  </sheetData>
  <sortState xmlns:xlrd2="http://schemas.microsoft.com/office/spreadsheetml/2017/richdata2" ref="F215:J216">
    <sortCondition ref="F215:F216"/>
  </sortState>
  <mergeCells count="478">
    <mergeCell ref="A294:A298"/>
    <mergeCell ref="B294:B298"/>
    <mergeCell ref="C294:C298"/>
    <mergeCell ref="D294:D298"/>
    <mergeCell ref="E294:E298"/>
    <mergeCell ref="K294:K298"/>
    <mergeCell ref="M294:M298"/>
    <mergeCell ref="O294:O298"/>
    <mergeCell ref="E230:E234"/>
    <mergeCell ref="D230:D234"/>
    <mergeCell ref="C230:C234"/>
    <mergeCell ref="B230:B234"/>
    <mergeCell ref="A230:A234"/>
    <mergeCell ref="O279:O281"/>
    <mergeCell ref="O290:O293"/>
    <mergeCell ref="A259:A263"/>
    <mergeCell ref="B259:B263"/>
    <mergeCell ref="C259:C263"/>
    <mergeCell ref="D259:D263"/>
    <mergeCell ref="E259:E263"/>
    <mergeCell ref="K275:K278"/>
    <mergeCell ref="M275:M278"/>
    <mergeCell ref="A279:A281"/>
    <mergeCell ref="M282:M286"/>
    <mergeCell ref="K282:K286"/>
    <mergeCell ref="E163:E167"/>
    <mergeCell ref="C178:C181"/>
    <mergeCell ref="A150:A153"/>
    <mergeCell ref="B150:B153"/>
    <mergeCell ref="C150:C153"/>
    <mergeCell ref="D150:D153"/>
    <mergeCell ref="E150:E153"/>
    <mergeCell ref="A186:A191"/>
    <mergeCell ref="B186:B191"/>
    <mergeCell ref="C186:C191"/>
    <mergeCell ref="A192:A195"/>
    <mergeCell ref="B192:B195"/>
    <mergeCell ref="C192:C195"/>
    <mergeCell ref="A163:A167"/>
    <mergeCell ref="B163:B167"/>
    <mergeCell ref="E192:E195"/>
    <mergeCell ref="A182:A185"/>
    <mergeCell ref="C269:C274"/>
    <mergeCell ref="D269:D274"/>
    <mergeCell ref="E269:E274"/>
    <mergeCell ref="O63:O71"/>
    <mergeCell ref="O77:O85"/>
    <mergeCell ref="O95:O98"/>
    <mergeCell ref="O86:O88"/>
    <mergeCell ref="O49:O52"/>
    <mergeCell ref="O89:O94"/>
    <mergeCell ref="O59:O62"/>
    <mergeCell ref="O150:O153"/>
    <mergeCell ref="O201:O205"/>
    <mergeCell ref="O154:O158"/>
    <mergeCell ref="O146:O149"/>
    <mergeCell ref="O53:O58"/>
    <mergeCell ref="O104:O107"/>
    <mergeCell ref="O99:O103"/>
    <mergeCell ref="O159:O162"/>
    <mergeCell ref="O182:O185"/>
    <mergeCell ref="O186:O191"/>
    <mergeCell ref="K136:K140"/>
    <mergeCell ref="M136:M140"/>
    <mergeCell ref="O72:O76"/>
    <mergeCell ref="O141:O144"/>
    <mergeCell ref="M159:M162"/>
    <mergeCell ref="K112:K115"/>
    <mergeCell ref="K141:K144"/>
    <mergeCell ref="M89:M94"/>
    <mergeCell ref="K120:K124"/>
    <mergeCell ref="M120:M124"/>
    <mergeCell ref="L145:M145"/>
    <mergeCell ref="J145:K145"/>
    <mergeCell ref="M141:M144"/>
    <mergeCell ref="K125:K131"/>
    <mergeCell ref="M125:M131"/>
    <mergeCell ref="K116:K119"/>
    <mergeCell ref="M116:M119"/>
    <mergeCell ref="K150:K153"/>
    <mergeCell ref="M150:M153"/>
    <mergeCell ref="M112:M115"/>
    <mergeCell ref="M86:M88"/>
    <mergeCell ref="K89:K94"/>
    <mergeCell ref="K186:K191"/>
    <mergeCell ref="M186:M191"/>
    <mergeCell ref="O168:O172"/>
    <mergeCell ref="O259:O263"/>
    <mergeCell ref="O178:O181"/>
    <mergeCell ref="O163:O167"/>
    <mergeCell ref="O192:O195"/>
    <mergeCell ref="O255:O258"/>
    <mergeCell ref="O240:O244"/>
    <mergeCell ref="O225:O229"/>
    <mergeCell ref="O173:O177"/>
    <mergeCell ref="O217:O220"/>
    <mergeCell ref="O196:O200"/>
    <mergeCell ref="O221:O224"/>
    <mergeCell ref="O235:O239"/>
    <mergeCell ref="O206:O211"/>
    <mergeCell ref="O250:O254"/>
    <mergeCell ref="O230:O234"/>
    <mergeCell ref="K173:K177"/>
    <mergeCell ref="M182:M185"/>
    <mergeCell ref="M173:M177"/>
    <mergeCell ref="K201:K205"/>
    <mergeCell ref="K245:K249"/>
    <mergeCell ref="M245:M249"/>
    <mergeCell ref="O287:O289"/>
    <mergeCell ref="O212:O216"/>
    <mergeCell ref="O275:O278"/>
    <mergeCell ref="O269:O274"/>
    <mergeCell ref="O264:O268"/>
    <mergeCell ref="O282:O286"/>
    <mergeCell ref="A282:A286"/>
    <mergeCell ref="B282:B286"/>
    <mergeCell ref="C282:C286"/>
    <mergeCell ref="D282:D286"/>
    <mergeCell ref="E282:E286"/>
    <mergeCell ref="A212:A216"/>
    <mergeCell ref="B212:B216"/>
    <mergeCell ref="C212:C216"/>
    <mergeCell ref="A264:A268"/>
    <mergeCell ref="B264:B268"/>
    <mergeCell ref="O245:O249"/>
    <mergeCell ref="E275:E278"/>
    <mergeCell ref="B279:B281"/>
    <mergeCell ref="C279:C281"/>
    <mergeCell ref="A250:A254"/>
    <mergeCell ref="K279:K281"/>
    <mergeCell ref="D235:D239"/>
    <mergeCell ref="E235:E239"/>
    <mergeCell ref="A132:A135"/>
    <mergeCell ref="C182:C185"/>
    <mergeCell ref="D182:D185"/>
    <mergeCell ref="E182:E185"/>
    <mergeCell ref="A173:A177"/>
    <mergeCell ref="B173:B177"/>
    <mergeCell ref="C173:C177"/>
    <mergeCell ref="D173:D177"/>
    <mergeCell ref="E173:E177"/>
    <mergeCell ref="B141:B144"/>
    <mergeCell ref="C141:C144"/>
    <mergeCell ref="D141:D144"/>
    <mergeCell ref="E141:E144"/>
    <mergeCell ref="A136:A140"/>
    <mergeCell ref="B136:B140"/>
    <mergeCell ref="C136:C140"/>
    <mergeCell ref="A146:A149"/>
    <mergeCell ref="B146:B149"/>
    <mergeCell ref="C146:C149"/>
    <mergeCell ref="D146:D149"/>
    <mergeCell ref="E146:E149"/>
    <mergeCell ref="A159:A162"/>
    <mergeCell ref="B132:B135"/>
    <mergeCell ref="C132:C135"/>
    <mergeCell ref="A125:A131"/>
    <mergeCell ref="B125:B131"/>
    <mergeCell ref="C125:C131"/>
    <mergeCell ref="D125:D131"/>
    <mergeCell ref="E125:E131"/>
    <mergeCell ref="E116:E119"/>
    <mergeCell ref="M59:M62"/>
    <mergeCell ref="K53:K58"/>
    <mergeCell ref="K104:K107"/>
    <mergeCell ref="K72:K76"/>
    <mergeCell ref="M53:M58"/>
    <mergeCell ref="M104:M107"/>
    <mergeCell ref="M72:M76"/>
    <mergeCell ref="M77:M85"/>
    <mergeCell ref="D72:D76"/>
    <mergeCell ref="E72:E76"/>
    <mergeCell ref="K99:K103"/>
    <mergeCell ref="M99:M103"/>
    <mergeCell ref="K95:K98"/>
    <mergeCell ref="M95:M98"/>
    <mergeCell ref="K86:K88"/>
    <mergeCell ref="E112:E115"/>
    <mergeCell ref="K77:K85"/>
    <mergeCell ref="A116:A119"/>
    <mergeCell ref="K10:K14"/>
    <mergeCell ref="M10:M14"/>
    <mergeCell ref="K34:K39"/>
    <mergeCell ref="L48:M48"/>
    <mergeCell ref="K49:K52"/>
    <mergeCell ref="M49:M52"/>
    <mergeCell ref="M29:M33"/>
    <mergeCell ref="K21:K28"/>
    <mergeCell ref="M21:M28"/>
    <mergeCell ref="K40:K43"/>
    <mergeCell ref="M40:M43"/>
    <mergeCell ref="M15:M20"/>
    <mergeCell ref="K44:K47"/>
    <mergeCell ref="M44:M47"/>
    <mergeCell ref="K29:K33"/>
    <mergeCell ref="M34:M39"/>
    <mergeCell ref="D279:D281"/>
    <mergeCell ref="E279:E281"/>
    <mergeCell ref="M235:M239"/>
    <mergeCell ref="K269:K274"/>
    <mergeCell ref="K178:K181"/>
    <mergeCell ref="M178:M181"/>
    <mergeCell ref="K192:K195"/>
    <mergeCell ref="M192:M195"/>
    <mergeCell ref="D212:D216"/>
    <mergeCell ref="E212:E216"/>
    <mergeCell ref="D186:D191"/>
    <mergeCell ref="E186:E191"/>
    <mergeCell ref="E264:E268"/>
    <mergeCell ref="K230:K234"/>
    <mergeCell ref="M230:M234"/>
    <mergeCell ref="K235:K239"/>
    <mergeCell ref="D255:D258"/>
    <mergeCell ref="E255:E258"/>
    <mergeCell ref="D264:D268"/>
    <mergeCell ref="E225:E229"/>
    <mergeCell ref="K217:K220"/>
    <mergeCell ref="K182:K185"/>
    <mergeCell ref="M279:M281"/>
    <mergeCell ref="M201:M205"/>
    <mergeCell ref="E49:E52"/>
    <mergeCell ref="E89:E94"/>
    <mergeCell ref="D120:D124"/>
    <mergeCell ref="E120:E124"/>
    <mergeCell ref="K168:K172"/>
    <mergeCell ref="M168:M172"/>
    <mergeCell ref="E136:E140"/>
    <mergeCell ref="K132:K135"/>
    <mergeCell ref="M132:M135"/>
    <mergeCell ref="D159:D162"/>
    <mergeCell ref="E159:E162"/>
    <mergeCell ref="K159:K162"/>
    <mergeCell ref="D116:D119"/>
    <mergeCell ref="K146:K149"/>
    <mergeCell ref="E108:E111"/>
    <mergeCell ref="K108:K111"/>
    <mergeCell ref="M108:M111"/>
    <mergeCell ref="D136:D140"/>
    <mergeCell ref="K63:K71"/>
    <mergeCell ref="M63:M71"/>
    <mergeCell ref="K163:K167"/>
    <mergeCell ref="M163:M167"/>
    <mergeCell ref="K59:K62"/>
    <mergeCell ref="M146:M149"/>
    <mergeCell ref="A287:A289"/>
    <mergeCell ref="B287:B289"/>
    <mergeCell ref="C287:C289"/>
    <mergeCell ref="K287:K289"/>
    <mergeCell ref="M287:M289"/>
    <mergeCell ref="K290:K293"/>
    <mergeCell ref="M290:M293"/>
    <mergeCell ref="A290:A293"/>
    <mergeCell ref="B290:B293"/>
    <mergeCell ref="C290:C293"/>
    <mergeCell ref="D290:D293"/>
    <mergeCell ref="E290:E293"/>
    <mergeCell ref="D287:D289"/>
    <mergeCell ref="E287:E289"/>
    <mergeCell ref="A275:A278"/>
    <mergeCell ref="B275:B278"/>
    <mergeCell ref="C275:C278"/>
    <mergeCell ref="A245:A249"/>
    <mergeCell ref="B245:B249"/>
    <mergeCell ref="C245:C249"/>
    <mergeCell ref="A201:A205"/>
    <mergeCell ref="B201:B205"/>
    <mergeCell ref="C201:C205"/>
    <mergeCell ref="A240:A244"/>
    <mergeCell ref="B240:B244"/>
    <mergeCell ref="C240:C244"/>
    <mergeCell ref="B235:B239"/>
    <mergeCell ref="C235:C239"/>
    <mergeCell ref="A221:A224"/>
    <mergeCell ref="B221:B224"/>
    <mergeCell ref="C221:C224"/>
    <mergeCell ref="A235:A239"/>
    <mergeCell ref="A255:A258"/>
    <mergeCell ref="B255:B258"/>
    <mergeCell ref="C255:C258"/>
    <mergeCell ref="C264:C268"/>
    <mergeCell ref="A269:A274"/>
    <mergeCell ref="B269:B274"/>
    <mergeCell ref="D132:D135"/>
    <mergeCell ref="E132:E135"/>
    <mergeCell ref="D178:D181"/>
    <mergeCell ref="D245:D249"/>
    <mergeCell ref="E245:E249"/>
    <mergeCell ref="D201:D205"/>
    <mergeCell ref="E201:E205"/>
    <mergeCell ref="D240:D244"/>
    <mergeCell ref="E240:E244"/>
    <mergeCell ref="D221:D224"/>
    <mergeCell ref="E221:E224"/>
    <mergeCell ref="E217:E220"/>
    <mergeCell ref="E196:E200"/>
    <mergeCell ref="E168:E172"/>
    <mergeCell ref="E178:E181"/>
    <mergeCell ref="B49:B52"/>
    <mergeCell ref="C49:C52"/>
    <mergeCell ref="D49:D52"/>
    <mergeCell ref="A89:A94"/>
    <mergeCell ref="B89:B94"/>
    <mergeCell ref="C89:C94"/>
    <mergeCell ref="D89:D94"/>
    <mergeCell ref="B120:B124"/>
    <mergeCell ref="C120:C124"/>
    <mergeCell ref="B59:B62"/>
    <mergeCell ref="C59:C62"/>
    <mergeCell ref="A59:A62"/>
    <mergeCell ref="A63:A71"/>
    <mergeCell ref="A112:A115"/>
    <mergeCell ref="B112:B115"/>
    <mergeCell ref="C95:C98"/>
    <mergeCell ref="B116:B119"/>
    <mergeCell ref="C112:C115"/>
    <mergeCell ref="D112:D115"/>
    <mergeCell ref="A72:A76"/>
    <mergeCell ref="A108:A111"/>
    <mergeCell ref="B108:B111"/>
    <mergeCell ref="C108:C111"/>
    <mergeCell ref="D108:D111"/>
    <mergeCell ref="A95:A98"/>
    <mergeCell ref="D275:D278"/>
    <mergeCell ref="C116:C119"/>
    <mergeCell ref="A120:A124"/>
    <mergeCell ref="C163:C167"/>
    <mergeCell ref="D163:D167"/>
    <mergeCell ref="B250:B254"/>
    <mergeCell ref="C250:C254"/>
    <mergeCell ref="D250:D254"/>
    <mergeCell ref="A178:A181"/>
    <mergeCell ref="D192:D195"/>
    <mergeCell ref="D225:D229"/>
    <mergeCell ref="A168:A172"/>
    <mergeCell ref="B159:B162"/>
    <mergeCell ref="C159:C162"/>
    <mergeCell ref="A141:A144"/>
    <mergeCell ref="B182:B185"/>
    <mergeCell ref="C196:C200"/>
    <mergeCell ref="D196:D200"/>
    <mergeCell ref="B168:B172"/>
    <mergeCell ref="C168:C172"/>
    <mergeCell ref="D168:D172"/>
    <mergeCell ref="B178:B181"/>
    <mergeCell ref="L2:M2"/>
    <mergeCell ref="A225:A229"/>
    <mergeCell ref="B225:B229"/>
    <mergeCell ref="C225:C229"/>
    <mergeCell ref="J48:K48"/>
    <mergeCell ref="A99:A103"/>
    <mergeCell ref="B99:B103"/>
    <mergeCell ref="C99:C103"/>
    <mergeCell ref="D99:D103"/>
    <mergeCell ref="E99:E103"/>
    <mergeCell ref="C72:C76"/>
    <mergeCell ref="J2:K2"/>
    <mergeCell ref="E95:E98"/>
    <mergeCell ref="A86:A88"/>
    <mergeCell ref="B86:B88"/>
    <mergeCell ref="C86:C88"/>
    <mergeCell ref="D86:D88"/>
    <mergeCell ref="E86:E88"/>
    <mergeCell ref="M3:M9"/>
    <mergeCell ref="A10:A14"/>
    <mergeCell ref="B10:B14"/>
    <mergeCell ref="A49:A52"/>
    <mergeCell ref="B21:B28"/>
    <mergeCell ref="C21:C28"/>
    <mergeCell ref="D21:D28"/>
    <mergeCell ref="C15:C20"/>
    <mergeCell ref="D15:D20"/>
    <mergeCell ref="E15:E20"/>
    <mergeCell ref="D34:D39"/>
    <mergeCell ref="A15:A20"/>
    <mergeCell ref="A44:A47"/>
    <mergeCell ref="B44:B47"/>
    <mergeCell ref="C44:C47"/>
    <mergeCell ref="D44:D47"/>
    <mergeCell ref="E44:E47"/>
    <mergeCell ref="E21:E28"/>
    <mergeCell ref="A29:A33"/>
    <mergeCell ref="B29:B33"/>
    <mergeCell ref="C29:C33"/>
    <mergeCell ref="A21:A28"/>
    <mergeCell ref="A40:A43"/>
    <mergeCell ref="B40:B43"/>
    <mergeCell ref="C40:C43"/>
    <mergeCell ref="D40:D43"/>
    <mergeCell ref="E40:E43"/>
    <mergeCell ref="A1:O1"/>
    <mergeCell ref="E3:E9"/>
    <mergeCell ref="A3:A9"/>
    <mergeCell ref="B3:B9"/>
    <mergeCell ref="C3:C9"/>
    <mergeCell ref="D3:D9"/>
    <mergeCell ref="O3:O9"/>
    <mergeCell ref="O15:O20"/>
    <mergeCell ref="O34:O39"/>
    <mergeCell ref="O29:O33"/>
    <mergeCell ref="O21:O28"/>
    <mergeCell ref="O10:O14"/>
    <mergeCell ref="E10:E14"/>
    <mergeCell ref="K3:K9"/>
    <mergeCell ref="K15:K20"/>
    <mergeCell ref="B15:B20"/>
    <mergeCell ref="D29:D33"/>
    <mergeCell ref="E29:E33"/>
    <mergeCell ref="C10:C14"/>
    <mergeCell ref="D10:D14"/>
    <mergeCell ref="E34:E39"/>
    <mergeCell ref="A34:A39"/>
    <mergeCell ref="B34:B39"/>
    <mergeCell ref="C34:C39"/>
    <mergeCell ref="C53:C58"/>
    <mergeCell ref="D53:D58"/>
    <mergeCell ref="E53:E58"/>
    <mergeCell ref="A104:A107"/>
    <mergeCell ref="B104:B107"/>
    <mergeCell ref="C104:C107"/>
    <mergeCell ref="D104:D107"/>
    <mergeCell ref="E104:E107"/>
    <mergeCell ref="D59:D62"/>
    <mergeCell ref="E59:E62"/>
    <mergeCell ref="E63:E71"/>
    <mergeCell ref="B63:B71"/>
    <mergeCell ref="C63:C71"/>
    <mergeCell ref="D63:D71"/>
    <mergeCell ref="B72:B76"/>
    <mergeCell ref="A77:A85"/>
    <mergeCell ref="B77:B85"/>
    <mergeCell ref="D95:D98"/>
    <mergeCell ref="C77:C85"/>
    <mergeCell ref="D77:D85"/>
    <mergeCell ref="E77:E85"/>
    <mergeCell ref="B95:B98"/>
    <mergeCell ref="A53:A58"/>
    <mergeCell ref="B53:B58"/>
    <mergeCell ref="K212:K216"/>
    <mergeCell ref="M212:M216"/>
    <mergeCell ref="K196:K200"/>
    <mergeCell ref="M196:M200"/>
    <mergeCell ref="K221:K224"/>
    <mergeCell ref="M221:M224"/>
    <mergeCell ref="M269:M274"/>
    <mergeCell ref="K259:K263"/>
    <mergeCell ref="M259:M263"/>
    <mergeCell ref="K225:K229"/>
    <mergeCell ref="M225:M229"/>
    <mergeCell ref="K240:K244"/>
    <mergeCell ref="M240:M244"/>
    <mergeCell ref="K255:K258"/>
    <mergeCell ref="M255:M258"/>
    <mergeCell ref="K264:K268"/>
    <mergeCell ref="M264:M268"/>
    <mergeCell ref="E250:E254"/>
    <mergeCell ref="K250:K254"/>
    <mergeCell ref="M250:M254"/>
    <mergeCell ref="A154:A158"/>
    <mergeCell ref="B154:B158"/>
    <mergeCell ref="C154:C158"/>
    <mergeCell ref="D154:D158"/>
    <mergeCell ref="E154:E158"/>
    <mergeCell ref="K154:K158"/>
    <mergeCell ref="M154:M158"/>
    <mergeCell ref="A206:A211"/>
    <mergeCell ref="B206:B211"/>
    <mergeCell ref="C206:C211"/>
    <mergeCell ref="D206:D211"/>
    <mergeCell ref="E206:E211"/>
    <mergeCell ref="K206:K211"/>
    <mergeCell ref="M206:M211"/>
    <mergeCell ref="A217:A220"/>
    <mergeCell ref="B217:B220"/>
    <mergeCell ref="C217:C220"/>
    <mergeCell ref="D217:D220"/>
    <mergeCell ref="M217:M220"/>
    <mergeCell ref="A196:A200"/>
    <mergeCell ref="B196:B200"/>
  </mergeCells>
  <phoneticPr fontId="0" type="noConversion"/>
  <pageMargins left="0.19685039370078741" right="0.19685039370078741" top="0.15748031496062992" bottom="0.19685039370078741" header="0.15748031496062992" footer="0.19685039370078741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A1:N155"/>
  <sheetViews>
    <sheetView zoomScale="115" zoomScaleNormal="115" workbookViewId="0">
      <pane ySplit="3" topLeftCell="A43" activePane="bottomLeft" state="frozen"/>
      <selection pane="bottomLeft" activeCell="F64" sqref="F64:I71"/>
    </sheetView>
  </sheetViews>
  <sheetFormatPr baseColWidth="10" defaultColWidth="25.875" defaultRowHeight="12.75" x14ac:dyDescent="0.2"/>
  <cols>
    <col min="1" max="1" width="26.25" style="124" bestFit="1" customWidth="1"/>
    <col min="2" max="2" width="8.375" style="124" bestFit="1" customWidth="1"/>
    <col min="3" max="3" width="7.375" style="124" bestFit="1" customWidth="1"/>
    <col min="4" max="4" width="14.875" style="102" bestFit="1" customWidth="1"/>
    <col min="5" max="5" width="4.25" style="264" bestFit="1" customWidth="1"/>
    <col min="6" max="6" width="14.5" style="124" bestFit="1" customWidth="1"/>
    <col min="7" max="7" width="8.5" style="124" bestFit="1" customWidth="1"/>
    <col min="8" max="8" width="24" style="48" bestFit="1" customWidth="1"/>
    <col min="9" max="9" width="10.625" style="67" bestFit="1" customWidth="1"/>
    <col min="10" max="10" width="10.75" style="67" bestFit="1" customWidth="1"/>
    <col min="11" max="11" width="7.875" style="67" bestFit="1" customWidth="1"/>
    <col min="12" max="12" width="11.125" style="124" bestFit="1" customWidth="1"/>
    <col min="13" max="13" width="3.75" style="154" bestFit="1" customWidth="1"/>
    <col min="14" max="16384" width="25.875" style="124"/>
  </cols>
  <sheetData>
    <row r="1" spans="1:14" s="51" customFormat="1" ht="26.25" x14ac:dyDescent="0.2">
      <c r="A1" s="315" t="s">
        <v>413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4" s="253" customFormat="1" x14ac:dyDescent="0.2">
      <c r="D2" s="254"/>
      <c r="E2" s="255"/>
      <c r="F2" s="256"/>
      <c r="G2" s="256"/>
      <c r="H2" s="257"/>
      <c r="I2" s="258"/>
      <c r="J2" s="258"/>
      <c r="K2" s="258"/>
      <c r="L2" s="337" t="s">
        <v>399</v>
      </c>
      <c r="M2" s="338"/>
      <c r="N2" s="339"/>
    </row>
    <row r="3" spans="1:14" x14ac:dyDescent="0.2">
      <c r="D3" s="124"/>
      <c r="E3" s="145"/>
      <c r="F3" s="133">
        <v>45610</v>
      </c>
      <c r="G3" s="146"/>
      <c r="H3" s="147"/>
      <c r="I3" s="148"/>
      <c r="J3" s="148"/>
      <c r="K3" s="148"/>
      <c r="M3" s="103" t="s">
        <v>400</v>
      </c>
    </row>
    <row r="4" spans="1:14" x14ac:dyDescent="0.2">
      <c r="A4" s="41" t="s">
        <v>6</v>
      </c>
      <c r="B4" s="41" t="s">
        <v>5</v>
      </c>
      <c r="C4" s="259" t="s">
        <v>0</v>
      </c>
      <c r="D4" s="40" t="s">
        <v>33</v>
      </c>
      <c r="E4" s="75">
        <v>1</v>
      </c>
      <c r="F4" s="29" t="s">
        <v>996</v>
      </c>
      <c r="G4" s="29" t="s">
        <v>997</v>
      </c>
      <c r="H4" s="28" t="s">
        <v>39</v>
      </c>
      <c r="I4" s="30" t="s">
        <v>998</v>
      </c>
      <c r="J4" s="50" t="s">
        <v>60</v>
      </c>
      <c r="K4" s="50" t="str">
        <f>"06859011"</f>
        <v>06859011</v>
      </c>
      <c r="L4" s="50" t="str">
        <f>"N2"</f>
        <v>N2</v>
      </c>
      <c r="M4" s="149" t="s">
        <v>1018</v>
      </c>
    </row>
    <row r="5" spans="1:14" x14ac:dyDescent="0.2">
      <c r="A5" s="41" t="s">
        <v>6</v>
      </c>
      <c r="B5" s="41" t="s">
        <v>5</v>
      </c>
      <c r="C5" s="259" t="s">
        <v>0</v>
      </c>
      <c r="D5" s="40" t="s">
        <v>33</v>
      </c>
      <c r="E5" s="49">
        <v>2</v>
      </c>
      <c r="F5" s="29" t="s">
        <v>999</v>
      </c>
      <c r="G5" s="29" t="s">
        <v>1000</v>
      </c>
      <c r="H5" s="28" t="s">
        <v>62</v>
      </c>
      <c r="I5" s="30" t="s">
        <v>1001</v>
      </c>
      <c r="J5" s="50" t="s">
        <v>60</v>
      </c>
      <c r="K5" s="50" t="str">
        <f>"06753592"</f>
        <v>06753592</v>
      </c>
      <c r="L5" s="50" t="str">
        <f>"N2/N1/N2"</f>
        <v>N2/N1/N2</v>
      </c>
      <c r="M5" s="149" t="s">
        <v>1019</v>
      </c>
    </row>
    <row r="6" spans="1:14" x14ac:dyDescent="0.2">
      <c r="A6" s="41" t="s">
        <v>6</v>
      </c>
      <c r="B6" s="41" t="s">
        <v>5</v>
      </c>
      <c r="C6" s="259" t="s">
        <v>0</v>
      </c>
      <c r="D6" s="40" t="s">
        <v>33</v>
      </c>
      <c r="E6" s="49">
        <v>3</v>
      </c>
      <c r="F6" s="29" t="s">
        <v>1002</v>
      </c>
      <c r="G6" s="29" t="s">
        <v>88</v>
      </c>
      <c r="H6" s="28" t="s">
        <v>39</v>
      </c>
      <c r="I6" s="30" t="s">
        <v>1003</v>
      </c>
      <c r="J6" s="50" t="s">
        <v>60</v>
      </c>
      <c r="K6" s="50" t="str">
        <f>"06851001"</f>
        <v>06851001</v>
      </c>
      <c r="L6" s="50" t="str">
        <f>"N3"</f>
        <v>N3</v>
      </c>
      <c r="M6" s="149" t="s">
        <v>1019</v>
      </c>
    </row>
    <row r="7" spans="1:14" x14ac:dyDescent="0.2">
      <c r="A7" s="41" t="s">
        <v>6</v>
      </c>
      <c r="B7" s="41" t="s">
        <v>5</v>
      </c>
      <c r="C7" s="259" t="s">
        <v>0</v>
      </c>
      <c r="D7" s="40" t="s">
        <v>33</v>
      </c>
      <c r="E7" s="49">
        <v>4</v>
      </c>
      <c r="F7" s="29" t="s">
        <v>1004</v>
      </c>
      <c r="G7" s="29" t="s">
        <v>1005</v>
      </c>
      <c r="H7" s="28" t="s">
        <v>214</v>
      </c>
      <c r="I7" s="30" t="s">
        <v>1006</v>
      </c>
      <c r="J7" s="50" t="s">
        <v>60</v>
      </c>
      <c r="K7" s="50" t="str">
        <f>"07268384"</f>
        <v>07268384</v>
      </c>
      <c r="L7" s="50" t="str">
        <f>"N3"</f>
        <v>N3</v>
      </c>
      <c r="M7" s="149"/>
    </row>
    <row r="8" spans="1:14" x14ac:dyDescent="0.2">
      <c r="A8" s="41" t="s">
        <v>6</v>
      </c>
      <c r="B8" s="41" t="s">
        <v>5</v>
      </c>
      <c r="C8" s="259" t="s">
        <v>0</v>
      </c>
      <c r="D8" s="40" t="s">
        <v>33</v>
      </c>
      <c r="E8" s="49">
        <v>4</v>
      </c>
      <c r="F8" s="29" t="s">
        <v>279</v>
      </c>
      <c r="G8" s="29" t="s">
        <v>276</v>
      </c>
      <c r="H8" s="28" t="s">
        <v>76</v>
      </c>
      <c r="I8" s="30" t="s">
        <v>428</v>
      </c>
      <c r="J8" s="50" t="s">
        <v>60</v>
      </c>
      <c r="K8" s="50" t="str">
        <f>"07268982"</f>
        <v>07268982</v>
      </c>
      <c r="L8" s="260" t="str">
        <f>""</f>
        <v/>
      </c>
      <c r="M8" s="149"/>
    </row>
    <row r="9" spans="1:14" x14ac:dyDescent="0.2">
      <c r="A9" s="41" t="s">
        <v>6</v>
      </c>
      <c r="B9" s="41" t="s">
        <v>5</v>
      </c>
      <c r="C9" s="259" t="s">
        <v>0</v>
      </c>
      <c r="D9" s="40" t="s">
        <v>33</v>
      </c>
      <c r="E9" s="49">
        <v>4</v>
      </c>
      <c r="F9" s="29" t="s">
        <v>1007</v>
      </c>
      <c r="G9" s="29" t="s">
        <v>1008</v>
      </c>
      <c r="H9" s="28" t="s">
        <v>39</v>
      </c>
      <c r="I9" s="30" t="s">
        <v>1009</v>
      </c>
      <c r="J9" s="50" t="s">
        <v>60</v>
      </c>
      <c r="K9" s="50" t="str">
        <f>"07337260"</f>
        <v>07337260</v>
      </c>
      <c r="L9" s="50" t="str">
        <f>"R5"</f>
        <v>R5</v>
      </c>
      <c r="M9" s="92"/>
    </row>
    <row r="10" spans="1:14" x14ac:dyDescent="0.2">
      <c r="A10" s="41" t="s">
        <v>6</v>
      </c>
      <c r="B10" s="41" t="s">
        <v>5</v>
      </c>
      <c r="C10" s="259" t="s">
        <v>0</v>
      </c>
      <c r="D10" s="40" t="s">
        <v>33</v>
      </c>
      <c r="E10" s="49">
        <v>4</v>
      </c>
      <c r="F10" s="29" t="s">
        <v>1010</v>
      </c>
      <c r="G10" s="29" t="s">
        <v>260</v>
      </c>
      <c r="H10" s="28" t="s">
        <v>39</v>
      </c>
      <c r="I10" s="30" t="s">
        <v>1011</v>
      </c>
      <c r="J10" s="50" t="s">
        <v>60</v>
      </c>
      <c r="K10" s="50" t="str">
        <f>"07270938"</f>
        <v>07270938</v>
      </c>
      <c r="L10" s="50" t="str">
        <f>"R5"</f>
        <v>R5</v>
      </c>
      <c r="M10" s="92"/>
    </row>
    <row r="11" spans="1:14" x14ac:dyDescent="0.2">
      <c r="A11" s="41" t="s">
        <v>6</v>
      </c>
      <c r="B11" s="41" t="s">
        <v>5</v>
      </c>
      <c r="C11" s="259" t="s">
        <v>0</v>
      </c>
      <c r="D11" s="40" t="s">
        <v>33</v>
      </c>
      <c r="E11" s="49">
        <v>4</v>
      </c>
      <c r="F11" s="29" t="s">
        <v>1012</v>
      </c>
      <c r="G11" s="29" t="s">
        <v>1013</v>
      </c>
      <c r="H11" s="28" t="s">
        <v>36</v>
      </c>
      <c r="I11" s="30" t="s">
        <v>1014</v>
      </c>
      <c r="J11" s="50" t="s">
        <v>60</v>
      </c>
      <c r="K11" s="50" t="str">
        <f>"07033500"</f>
        <v>07033500</v>
      </c>
      <c r="L11" s="50" t="str">
        <f>"N3"</f>
        <v>N3</v>
      </c>
      <c r="M11" s="92"/>
    </row>
    <row r="12" spans="1:14" x14ac:dyDescent="0.2">
      <c r="A12" s="41" t="s">
        <v>6</v>
      </c>
      <c r="B12" s="41" t="s">
        <v>5</v>
      </c>
      <c r="C12" s="259" t="s">
        <v>0</v>
      </c>
      <c r="D12" s="40" t="s">
        <v>33</v>
      </c>
      <c r="E12" s="49">
        <v>4</v>
      </c>
      <c r="F12" s="29" t="s">
        <v>1015</v>
      </c>
      <c r="G12" s="29" t="s">
        <v>1016</v>
      </c>
      <c r="H12" s="28" t="s">
        <v>39</v>
      </c>
      <c r="I12" s="30" t="s">
        <v>1017</v>
      </c>
      <c r="J12" s="50" t="s">
        <v>60</v>
      </c>
      <c r="K12" s="50" t="str">
        <f>"06823324"</f>
        <v>06823324</v>
      </c>
      <c r="L12" s="50" t="str">
        <f>"R4"</f>
        <v>R4</v>
      </c>
      <c r="M12" s="92"/>
    </row>
    <row r="13" spans="1:14" x14ac:dyDescent="0.2">
      <c r="A13" s="41" t="s">
        <v>6</v>
      </c>
      <c r="B13" s="41" t="s">
        <v>5</v>
      </c>
      <c r="C13" s="261" t="s">
        <v>1</v>
      </c>
      <c r="D13" s="40" t="s">
        <v>33</v>
      </c>
      <c r="E13" s="262">
        <v>1</v>
      </c>
      <c r="F13" s="31" t="s">
        <v>1020</v>
      </c>
      <c r="G13" s="31" t="s">
        <v>213</v>
      </c>
      <c r="H13" s="28" t="s">
        <v>1021</v>
      </c>
      <c r="I13" s="30" t="s">
        <v>1022</v>
      </c>
      <c r="J13" s="50" t="s">
        <v>60</v>
      </c>
      <c r="K13" s="50" t="str">
        <f>"06760699"</f>
        <v>06760699</v>
      </c>
      <c r="L13" s="50" t="str">
        <f>"N3"</f>
        <v>N3</v>
      </c>
      <c r="M13" s="149" t="s">
        <v>1018</v>
      </c>
    </row>
    <row r="14" spans="1:14" x14ac:dyDescent="0.2">
      <c r="A14" s="41" t="s">
        <v>6</v>
      </c>
      <c r="B14" s="41" t="s">
        <v>5</v>
      </c>
      <c r="C14" s="261" t="s">
        <v>1</v>
      </c>
      <c r="D14" s="40" t="s">
        <v>33</v>
      </c>
      <c r="E14" s="263">
        <v>2</v>
      </c>
      <c r="F14" s="31" t="s">
        <v>1023</v>
      </c>
      <c r="G14" s="31" t="s">
        <v>1024</v>
      </c>
      <c r="H14" s="28" t="s">
        <v>39</v>
      </c>
      <c r="I14" s="30" t="s">
        <v>1025</v>
      </c>
      <c r="J14" s="50" t="s">
        <v>60</v>
      </c>
      <c r="K14" s="50" t="str">
        <f>"07031239"</f>
        <v>07031239</v>
      </c>
      <c r="L14" s="50" t="str">
        <f>"N3"</f>
        <v>N3</v>
      </c>
      <c r="M14" s="149" t="s">
        <v>1019</v>
      </c>
    </row>
    <row r="15" spans="1:14" x14ac:dyDescent="0.2">
      <c r="A15" s="41" t="s">
        <v>6</v>
      </c>
      <c r="B15" s="41" t="s">
        <v>5</v>
      </c>
      <c r="C15" s="261" t="s">
        <v>1</v>
      </c>
      <c r="D15" s="40" t="s">
        <v>33</v>
      </c>
      <c r="E15" s="263">
        <v>3</v>
      </c>
      <c r="F15" s="31" t="s">
        <v>1026</v>
      </c>
      <c r="G15" s="31" t="s">
        <v>109</v>
      </c>
      <c r="H15" s="28" t="s">
        <v>36</v>
      </c>
      <c r="I15" s="30" t="s">
        <v>1027</v>
      </c>
      <c r="J15" s="50" t="s">
        <v>60</v>
      </c>
      <c r="K15" s="50" t="str">
        <f>"06895175"</f>
        <v>06895175</v>
      </c>
      <c r="L15" s="50" t="str">
        <f>"R4"</f>
        <v>R4</v>
      </c>
      <c r="M15" s="149" t="s">
        <v>1019</v>
      </c>
    </row>
    <row r="16" spans="1:14" x14ac:dyDescent="0.2">
      <c r="A16" s="41" t="s">
        <v>6</v>
      </c>
      <c r="B16" s="41" t="s">
        <v>5</v>
      </c>
      <c r="C16" s="261" t="s">
        <v>1</v>
      </c>
      <c r="D16" s="40" t="s">
        <v>33</v>
      </c>
      <c r="E16" s="263">
        <v>4</v>
      </c>
      <c r="F16" s="31" t="s">
        <v>67</v>
      </c>
      <c r="G16" s="31" t="s">
        <v>47</v>
      </c>
      <c r="H16" s="28" t="s">
        <v>62</v>
      </c>
      <c r="I16" s="30" t="s">
        <v>465</v>
      </c>
      <c r="J16" s="50" t="s">
        <v>60</v>
      </c>
      <c r="K16" s="50" t="str">
        <f>"07270242"</f>
        <v>07270242</v>
      </c>
      <c r="L16" s="50" t="str">
        <f>"R6"</f>
        <v>R6</v>
      </c>
      <c r="M16" s="149" t="s">
        <v>1019</v>
      </c>
    </row>
    <row r="17" spans="1:13" x14ac:dyDescent="0.2">
      <c r="A17" s="41" t="s">
        <v>6</v>
      </c>
      <c r="B17" s="41" t="s">
        <v>5</v>
      </c>
      <c r="C17" s="261" t="s">
        <v>1</v>
      </c>
      <c r="D17" s="40" t="s">
        <v>33</v>
      </c>
      <c r="E17" s="263">
        <v>5</v>
      </c>
      <c r="F17" s="31" t="s">
        <v>124</v>
      </c>
      <c r="G17" s="31" t="s">
        <v>108</v>
      </c>
      <c r="H17" s="28" t="s">
        <v>62</v>
      </c>
      <c r="I17" s="30" t="s">
        <v>467</v>
      </c>
      <c r="J17" s="50" t="s">
        <v>60</v>
      </c>
      <c r="K17" s="260" t="str">
        <f>""</f>
        <v/>
      </c>
      <c r="L17" s="260" t="str">
        <f>""</f>
        <v/>
      </c>
      <c r="M17" s="149" t="s">
        <v>1019</v>
      </c>
    </row>
    <row r="18" spans="1:13" x14ac:dyDescent="0.2">
      <c r="D18" s="124"/>
      <c r="E18" s="145"/>
      <c r="F18" s="133">
        <v>45982</v>
      </c>
      <c r="G18" s="153"/>
      <c r="K18" s="51"/>
    </row>
    <row r="19" spans="1:13" x14ac:dyDescent="0.2">
      <c r="A19" s="282" t="s">
        <v>6</v>
      </c>
      <c r="B19" s="282" t="s">
        <v>5</v>
      </c>
      <c r="C19" s="335" t="s">
        <v>0</v>
      </c>
      <c r="D19" s="328" t="s">
        <v>34</v>
      </c>
      <c r="E19" s="334">
        <v>1</v>
      </c>
      <c r="F19" s="29" t="s">
        <v>1010</v>
      </c>
      <c r="G19" s="29" t="s">
        <v>260</v>
      </c>
      <c r="H19" s="28" t="s">
        <v>39</v>
      </c>
      <c r="I19" s="30" t="s">
        <v>1011</v>
      </c>
      <c r="J19" s="50" t="s">
        <v>60</v>
      </c>
      <c r="K19" s="50" t="str">
        <f>"07270938"</f>
        <v>07270938</v>
      </c>
      <c r="L19" s="50" t="s">
        <v>1028</v>
      </c>
      <c r="M19" s="327" t="s">
        <v>1018</v>
      </c>
    </row>
    <row r="20" spans="1:13" x14ac:dyDescent="0.2">
      <c r="A20" s="282"/>
      <c r="B20" s="282"/>
      <c r="C20" s="335"/>
      <c r="D20" s="329"/>
      <c r="E20" s="334"/>
      <c r="F20" s="29" t="s">
        <v>1029</v>
      </c>
      <c r="G20" s="29" t="s">
        <v>26</v>
      </c>
      <c r="H20" s="28" t="s">
        <v>35</v>
      </c>
      <c r="I20" s="30" t="s">
        <v>1030</v>
      </c>
      <c r="J20" s="50" t="s">
        <v>60</v>
      </c>
      <c r="K20" s="50" t="str">
        <f>"06754448"</f>
        <v>06754448</v>
      </c>
      <c r="L20" s="50" t="str">
        <f>"N1/N2"</f>
        <v>N1/N2</v>
      </c>
      <c r="M20" s="327"/>
    </row>
    <row r="21" spans="1:13" x14ac:dyDescent="0.2">
      <c r="A21" s="282" t="s">
        <v>6</v>
      </c>
      <c r="B21" s="282" t="s">
        <v>5</v>
      </c>
      <c r="C21" s="335" t="s">
        <v>0</v>
      </c>
      <c r="D21" s="328" t="s">
        <v>34</v>
      </c>
      <c r="E21" s="336">
        <v>2</v>
      </c>
      <c r="F21" s="29" t="s">
        <v>996</v>
      </c>
      <c r="G21" s="29" t="s">
        <v>997</v>
      </c>
      <c r="H21" s="28" t="s">
        <v>39</v>
      </c>
      <c r="I21" s="30" t="s">
        <v>998</v>
      </c>
      <c r="J21" s="50" t="s">
        <v>60</v>
      </c>
      <c r="K21" s="50" t="str">
        <f>"06859011"</f>
        <v>06859011</v>
      </c>
      <c r="L21" s="50" t="str">
        <f>"N3"</f>
        <v>N3</v>
      </c>
      <c r="M21" s="327" t="s">
        <v>1019</v>
      </c>
    </row>
    <row r="22" spans="1:13" x14ac:dyDescent="0.2">
      <c r="A22" s="282"/>
      <c r="B22" s="282"/>
      <c r="C22" s="335"/>
      <c r="D22" s="329"/>
      <c r="E22" s="336"/>
      <c r="F22" s="29" t="s">
        <v>1002</v>
      </c>
      <c r="G22" s="29" t="s">
        <v>88</v>
      </c>
      <c r="H22" s="28" t="s">
        <v>39</v>
      </c>
      <c r="I22" s="30" t="s">
        <v>1003</v>
      </c>
      <c r="J22" s="50" t="s">
        <v>60</v>
      </c>
      <c r="K22" s="50" t="str">
        <f>"06851001"</f>
        <v>06851001</v>
      </c>
      <c r="L22" s="50" t="str">
        <f>"N3"</f>
        <v>N3</v>
      </c>
      <c r="M22" s="327"/>
    </row>
    <row r="23" spans="1:13" x14ac:dyDescent="0.2">
      <c r="A23" s="282" t="s">
        <v>6</v>
      </c>
      <c r="B23" s="282" t="s">
        <v>5</v>
      </c>
      <c r="C23" s="335" t="s">
        <v>0</v>
      </c>
      <c r="D23" s="328" t="s">
        <v>34</v>
      </c>
      <c r="E23" s="336">
        <v>3</v>
      </c>
      <c r="F23" s="29" t="s">
        <v>1015</v>
      </c>
      <c r="G23" s="29" t="s">
        <v>1016</v>
      </c>
      <c r="H23" s="28" t="s">
        <v>39</v>
      </c>
      <c r="I23" s="30" t="s">
        <v>1017</v>
      </c>
      <c r="J23" s="50" t="s">
        <v>60</v>
      </c>
      <c r="K23" s="50" t="str">
        <f>"06823324"</f>
        <v>06823324</v>
      </c>
      <c r="L23" s="50" t="str">
        <f>"N3"</f>
        <v>N3</v>
      </c>
      <c r="M23" s="327" t="s">
        <v>1019</v>
      </c>
    </row>
    <row r="24" spans="1:13" x14ac:dyDescent="0.2">
      <c r="A24" s="282"/>
      <c r="B24" s="282"/>
      <c r="C24" s="335"/>
      <c r="D24" s="329"/>
      <c r="E24" s="336"/>
      <c r="F24" s="29" t="s">
        <v>1031</v>
      </c>
      <c r="G24" s="29" t="s">
        <v>1032</v>
      </c>
      <c r="H24" s="28" t="s">
        <v>39</v>
      </c>
      <c r="I24" s="30" t="s">
        <v>1033</v>
      </c>
      <c r="J24" s="50" t="s">
        <v>60</v>
      </c>
      <c r="K24" s="50" t="str">
        <f>"07166719"</f>
        <v>07166719</v>
      </c>
      <c r="L24" s="50" t="str">
        <f>"R4"</f>
        <v>R4</v>
      </c>
      <c r="M24" s="327"/>
    </row>
    <row r="25" spans="1:13" x14ac:dyDescent="0.2">
      <c r="A25" s="282" t="s">
        <v>6</v>
      </c>
      <c r="B25" s="282" t="s">
        <v>5</v>
      </c>
      <c r="C25" s="335" t="s">
        <v>0</v>
      </c>
      <c r="D25" s="328" t="s">
        <v>34</v>
      </c>
      <c r="E25" s="336">
        <v>4</v>
      </c>
      <c r="F25" s="29" t="s">
        <v>1004</v>
      </c>
      <c r="G25" s="29" t="s">
        <v>1005</v>
      </c>
      <c r="H25" s="28" t="s">
        <v>214</v>
      </c>
      <c r="I25" s="30" t="s">
        <v>1006</v>
      </c>
      <c r="J25" s="50" t="s">
        <v>60</v>
      </c>
      <c r="K25" s="50" t="str">
        <f>"07268384"</f>
        <v>07268384</v>
      </c>
      <c r="L25" s="50" t="str">
        <f>"N3"</f>
        <v>N3</v>
      </c>
      <c r="M25" s="327" t="s">
        <v>1019</v>
      </c>
    </row>
    <row r="26" spans="1:13" x14ac:dyDescent="0.2">
      <c r="A26" s="282"/>
      <c r="B26" s="282"/>
      <c r="C26" s="335"/>
      <c r="D26" s="329"/>
      <c r="E26" s="336"/>
      <c r="F26" s="29" t="s">
        <v>1012</v>
      </c>
      <c r="G26" s="29" t="s">
        <v>1013</v>
      </c>
      <c r="H26" s="28" t="s">
        <v>36</v>
      </c>
      <c r="I26" s="30" t="s">
        <v>1014</v>
      </c>
      <c r="J26" s="50" t="s">
        <v>60</v>
      </c>
      <c r="K26" s="50" t="str">
        <f>"07033500"</f>
        <v>07033500</v>
      </c>
      <c r="L26" s="50" t="str">
        <f>"N3"</f>
        <v>N3</v>
      </c>
      <c r="M26" s="327"/>
    </row>
    <row r="27" spans="1:13" x14ac:dyDescent="0.2">
      <c r="A27" s="282" t="s">
        <v>6</v>
      </c>
      <c r="B27" s="282" t="s">
        <v>5</v>
      </c>
      <c r="C27" s="302" t="s">
        <v>1</v>
      </c>
      <c r="D27" s="328" t="s">
        <v>34</v>
      </c>
      <c r="E27" s="305" t="str">
        <f>"1"</f>
        <v>1</v>
      </c>
      <c r="F27" s="31" t="s">
        <v>1034</v>
      </c>
      <c r="G27" s="31" t="s">
        <v>21</v>
      </c>
      <c r="H27" s="28" t="s">
        <v>214</v>
      </c>
      <c r="I27" s="30" t="s">
        <v>1035</v>
      </c>
      <c r="J27" s="50" t="s">
        <v>60</v>
      </c>
      <c r="K27" s="50" t="str">
        <f>"06709127"</f>
        <v>06709127</v>
      </c>
      <c r="L27" s="50" t="str">
        <f>"N3"</f>
        <v>N3</v>
      </c>
      <c r="M27" s="327" t="s">
        <v>1018</v>
      </c>
    </row>
    <row r="28" spans="1:13" x14ac:dyDescent="0.2">
      <c r="A28" s="282"/>
      <c r="B28" s="282"/>
      <c r="C28" s="302"/>
      <c r="D28" s="329"/>
      <c r="E28" s="305"/>
      <c r="F28" s="31" t="s">
        <v>1023</v>
      </c>
      <c r="G28" s="31" t="s">
        <v>1024</v>
      </c>
      <c r="H28" s="28" t="s">
        <v>39</v>
      </c>
      <c r="I28" s="30" t="s">
        <v>1025</v>
      </c>
      <c r="J28" s="50" t="s">
        <v>60</v>
      </c>
      <c r="K28" s="50" t="str">
        <f>"07031239"</f>
        <v>07031239</v>
      </c>
      <c r="L28" s="50" t="str">
        <f>"N3"</f>
        <v>N3</v>
      </c>
      <c r="M28" s="327"/>
    </row>
    <row r="29" spans="1:13" x14ac:dyDescent="0.2">
      <c r="A29" s="282" t="s">
        <v>6</v>
      </c>
      <c r="B29" s="282" t="s">
        <v>5</v>
      </c>
      <c r="C29" s="302" t="s">
        <v>1</v>
      </c>
      <c r="D29" s="328" t="s">
        <v>34</v>
      </c>
      <c r="E29" s="304">
        <v>2</v>
      </c>
      <c r="F29" s="31" t="s">
        <v>1036</v>
      </c>
      <c r="G29" s="31" t="s">
        <v>205</v>
      </c>
      <c r="H29" s="28" t="s">
        <v>44</v>
      </c>
      <c r="I29" s="30" t="s">
        <v>1037</v>
      </c>
      <c r="J29" s="50" t="s">
        <v>60</v>
      </c>
      <c r="K29" s="50" t="str">
        <f>"06844226"</f>
        <v>06844226</v>
      </c>
      <c r="L29" s="50" t="str">
        <f>"R5"</f>
        <v>R5</v>
      </c>
      <c r="M29" s="327" t="s">
        <v>1019</v>
      </c>
    </row>
    <row r="30" spans="1:13" x14ac:dyDescent="0.2">
      <c r="A30" s="282"/>
      <c r="B30" s="282"/>
      <c r="C30" s="302"/>
      <c r="D30" s="329"/>
      <c r="E30" s="304"/>
      <c r="F30" s="31" t="s">
        <v>1026</v>
      </c>
      <c r="G30" s="31" t="s">
        <v>109</v>
      </c>
      <c r="H30" s="28" t="s">
        <v>36</v>
      </c>
      <c r="I30" s="30" t="s">
        <v>1027</v>
      </c>
      <c r="J30" s="50" t="s">
        <v>60</v>
      </c>
      <c r="K30" s="50" t="str">
        <f>"06895175"</f>
        <v>06895175</v>
      </c>
      <c r="L30" s="50" t="str">
        <f>"R4"</f>
        <v>R4</v>
      </c>
      <c r="M30" s="327"/>
    </row>
    <row r="31" spans="1:13" x14ac:dyDescent="0.2">
      <c r="A31" s="282" t="s">
        <v>6</v>
      </c>
      <c r="B31" s="282" t="s">
        <v>5</v>
      </c>
      <c r="C31" s="302" t="s">
        <v>1</v>
      </c>
      <c r="D31" s="328" t="s">
        <v>34</v>
      </c>
      <c r="E31" s="304">
        <v>3</v>
      </c>
      <c r="F31" s="31" t="s">
        <v>67</v>
      </c>
      <c r="G31" s="31" t="s">
        <v>47</v>
      </c>
      <c r="H31" s="28" t="s">
        <v>62</v>
      </c>
      <c r="I31" s="30" t="s">
        <v>465</v>
      </c>
      <c r="J31" s="50" t="s">
        <v>60</v>
      </c>
      <c r="K31" s="50" t="str">
        <f>"07270242"</f>
        <v>07270242</v>
      </c>
      <c r="L31" s="50" t="str">
        <f>"R6"</f>
        <v>R6</v>
      </c>
      <c r="M31" s="327" t="s">
        <v>1019</v>
      </c>
    </row>
    <row r="32" spans="1:13" x14ac:dyDescent="0.2">
      <c r="A32" s="282"/>
      <c r="B32" s="282"/>
      <c r="C32" s="302"/>
      <c r="D32" s="329"/>
      <c r="E32" s="304"/>
      <c r="F32" s="31" t="s">
        <v>471</v>
      </c>
      <c r="G32" s="31" t="s">
        <v>40</v>
      </c>
      <c r="H32" s="28" t="s">
        <v>62</v>
      </c>
      <c r="I32" s="30" t="s">
        <v>472</v>
      </c>
      <c r="J32" s="50" t="s">
        <v>60</v>
      </c>
      <c r="K32" s="50" t="str">
        <f>"07042107"</f>
        <v>07042107</v>
      </c>
      <c r="L32" s="50" t="str">
        <f>"R6"</f>
        <v>R6</v>
      </c>
      <c r="M32" s="327"/>
    </row>
    <row r="33" spans="1:13" x14ac:dyDescent="0.2">
      <c r="A33" s="282" t="s">
        <v>6</v>
      </c>
      <c r="B33" s="282" t="s">
        <v>5</v>
      </c>
      <c r="C33" s="284" t="s">
        <v>2</v>
      </c>
      <c r="D33" s="328" t="s">
        <v>34</v>
      </c>
      <c r="E33" s="333" t="str">
        <f>"1"</f>
        <v>1</v>
      </c>
      <c r="F33" s="29" t="s">
        <v>999</v>
      </c>
      <c r="G33" s="29" t="s">
        <v>1000</v>
      </c>
      <c r="H33" s="28" t="s">
        <v>62</v>
      </c>
      <c r="I33" s="30" t="s">
        <v>1001</v>
      </c>
      <c r="J33" s="50" t="s">
        <v>60</v>
      </c>
      <c r="K33" s="50" t="str">
        <f>"06753592"</f>
        <v>06753592</v>
      </c>
      <c r="L33" s="50" t="str">
        <f>"N2/N1/N2"</f>
        <v>N2/N1/N2</v>
      </c>
      <c r="M33" s="327" t="s">
        <v>1018</v>
      </c>
    </row>
    <row r="34" spans="1:13" x14ac:dyDescent="0.2">
      <c r="A34" s="282"/>
      <c r="B34" s="282"/>
      <c r="C34" s="284"/>
      <c r="D34" s="329"/>
      <c r="E34" s="333"/>
      <c r="F34" s="31" t="s">
        <v>471</v>
      </c>
      <c r="G34" s="31" t="s">
        <v>40</v>
      </c>
      <c r="H34" s="28" t="s">
        <v>62</v>
      </c>
      <c r="I34" s="30" t="s">
        <v>472</v>
      </c>
      <c r="J34" s="50" t="s">
        <v>60</v>
      </c>
      <c r="K34" s="50" t="str">
        <f>"07042107"</f>
        <v>07042107</v>
      </c>
      <c r="L34" s="50" t="str">
        <f>"D7/D8/D8"</f>
        <v>D7/D8/D8</v>
      </c>
      <c r="M34" s="327"/>
    </row>
    <row r="35" spans="1:13" x14ac:dyDescent="0.2">
      <c r="A35" s="282" t="s">
        <v>6</v>
      </c>
      <c r="B35" s="282" t="s">
        <v>5</v>
      </c>
      <c r="C35" s="284" t="s">
        <v>2</v>
      </c>
      <c r="D35" s="328" t="s">
        <v>34</v>
      </c>
      <c r="E35" s="330">
        <v>2</v>
      </c>
      <c r="F35" s="29" t="s">
        <v>1015</v>
      </c>
      <c r="G35" s="29" t="s">
        <v>1016</v>
      </c>
      <c r="H35" s="28" t="s">
        <v>39</v>
      </c>
      <c r="I35" s="30" t="s">
        <v>1017</v>
      </c>
      <c r="J35" s="50" t="s">
        <v>60</v>
      </c>
      <c r="K35" s="50" t="str">
        <f>"06823324"</f>
        <v>06823324</v>
      </c>
      <c r="L35" s="50" t="str">
        <f>"N3"</f>
        <v>N3</v>
      </c>
      <c r="M35" s="327" t="s">
        <v>1019</v>
      </c>
    </row>
    <row r="36" spans="1:13" x14ac:dyDescent="0.2">
      <c r="A36" s="282"/>
      <c r="B36" s="282"/>
      <c r="C36" s="284"/>
      <c r="D36" s="329"/>
      <c r="E36" s="330"/>
      <c r="F36" s="31" t="s">
        <v>1023</v>
      </c>
      <c r="G36" s="31" t="s">
        <v>1024</v>
      </c>
      <c r="H36" s="28" t="s">
        <v>39</v>
      </c>
      <c r="I36" s="30" t="s">
        <v>1025</v>
      </c>
      <c r="J36" s="50" t="s">
        <v>60</v>
      </c>
      <c r="K36" s="50" t="str">
        <f>"07031239"</f>
        <v>07031239</v>
      </c>
      <c r="L36" s="50" t="str">
        <f>"N2"</f>
        <v>N2</v>
      </c>
      <c r="M36" s="327"/>
    </row>
    <row r="37" spans="1:13" x14ac:dyDescent="0.2">
      <c r="A37" s="282" t="s">
        <v>6</v>
      </c>
      <c r="B37" s="282" t="s">
        <v>5</v>
      </c>
      <c r="C37" s="284" t="s">
        <v>2</v>
      </c>
      <c r="D37" s="328" t="s">
        <v>34</v>
      </c>
      <c r="E37" s="330">
        <v>3</v>
      </c>
      <c r="F37" s="31" t="s">
        <v>1034</v>
      </c>
      <c r="G37" s="31" t="s">
        <v>21</v>
      </c>
      <c r="H37" s="28" t="s">
        <v>214</v>
      </c>
      <c r="I37" s="30" t="s">
        <v>1035</v>
      </c>
      <c r="J37" s="50" t="s">
        <v>60</v>
      </c>
      <c r="K37" s="50" t="str">
        <f>"06709127"</f>
        <v>06709127</v>
      </c>
      <c r="L37" s="50" t="str">
        <f>"N3"</f>
        <v>N3</v>
      </c>
      <c r="M37" s="327" t="s">
        <v>1019</v>
      </c>
    </row>
    <row r="38" spans="1:13" x14ac:dyDescent="0.2">
      <c r="A38" s="282"/>
      <c r="B38" s="282"/>
      <c r="C38" s="284"/>
      <c r="D38" s="329"/>
      <c r="E38" s="330"/>
      <c r="F38" s="29" t="s">
        <v>1031</v>
      </c>
      <c r="G38" s="29" t="s">
        <v>1032</v>
      </c>
      <c r="H38" s="28" t="s">
        <v>39</v>
      </c>
      <c r="I38" s="30" t="s">
        <v>1033</v>
      </c>
      <c r="J38" s="50" t="s">
        <v>60</v>
      </c>
      <c r="K38" s="50" t="str">
        <f>"07166719"</f>
        <v>07166719</v>
      </c>
      <c r="L38" s="50" t="str">
        <f>"R4"</f>
        <v>R4</v>
      </c>
      <c r="M38" s="327"/>
    </row>
    <row r="39" spans="1:13" x14ac:dyDescent="0.2">
      <c r="A39" s="282" t="s">
        <v>6</v>
      </c>
      <c r="B39" s="282" t="s">
        <v>5</v>
      </c>
      <c r="C39" s="284" t="s">
        <v>2</v>
      </c>
      <c r="D39" s="328" t="s">
        <v>34</v>
      </c>
      <c r="E39" s="330">
        <v>4</v>
      </c>
      <c r="F39" s="31" t="s">
        <v>1036</v>
      </c>
      <c r="G39" s="31" t="s">
        <v>205</v>
      </c>
      <c r="H39" s="28" t="s">
        <v>44</v>
      </c>
      <c r="I39" s="30" t="s">
        <v>1037</v>
      </c>
      <c r="J39" s="50" t="s">
        <v>60</v>
      </c>
      <c r="K39" s="50" t="str">
        <f>"06844226"</f>
        <v>06844226</v>
      </c>
      <c r="L39" s="50" t="str">
        <f>"R5"</f>
        <v>R5</v>
      </c>
      <c r="M39" s="327"/>
    </row>
    <row r="40" spans="1:13" x14ac:dyDescent="0.2">
      <c r="A40" s="282"/>
      <c r="B40" s="282"/>
      <c r="C40" s="284"/>
      <c r="D40" s="329"/>
      <c r="E40" s="330"/>
      <c r="F40" s="29" t="s">
        <v>1029</v>
      </c>
      <c r="G40" s="29" t="s">
        <v>26</v>
      </c>
      <c r="H40" s="28" t="s">
        <v>35</v>
      </c>
      <c r="I40" s="30" t="s">
        <v>1030</v>
      </c>
      <c r="J40" s="50" t="s">
        <v>60</v>
      </c>
      <c r="K40" s="50" t="str">
        <f>"06754448"</f>
        <v>06754448</v>
      </c>
      <c r="L40" s="50" t="str">
        <f>"N1/N2"</f>
        <v>N1/N2</v>
      </c>
      <c r="M40" s="327"/>
    </row>
    <row r="41" spans="1:13" x14ac:dyDescent="0.2">
      <c r="A41" s="282" t="s">
        <v>6</v>
      </c>
      <c r="B41" s="282" t="s">
        <v>5</v>
      </c>
      <c r="C41" s="284" t="s">
        <v>2</v>
      </c>
      <c r="D41" s="328" t="s">
        <v>34</v>
      </c>
      <c r="E41" s="330">
        <v>5</v>
      </c>
      <c r="F41" s="31" t="s">
        <v>1026</v>
      </c>
      <c r="G41" s="31" t="s">
        <v>109</v>
      </c>
      <c r="H41" s="28" t="s">
        <v>36</v>
      </c>
      <c r="I41" s="30" t="s">
        <v>1027</v>
      </c>
      <c r="J41" s="50" t="s">
        <v>60</v>
      </c>
      <c r="K41" s="50" t="str">
        <f>"06895175"</f>
        <v>06895175</v>
      </c>
      <c r="L41" s="50" t="str">
        <f>"N3"</f>
        <v>N3</v>
      </c>
      <c r="M41" s="327"/>
    </row>
    <row r="42" spans="1:13" x14ac:dyDescent="0.2">
      <c r="A42" s="282"/>
      <c r="B42" s="282"/>
      <c r="C42" s="284"/>
      <c r="D42" s="329"/>
      <c r="E42" s="330"/>
      <c r="F42" s="29" t="s">
        <v>1010</v>
      </c>
      <c r="G42" s="29" t="s">
        <v>260</v>
      </c>
      <c r="H42" s="28" t="s">
        <v>39</v>
      </c>
      <c r="I42" s="30" t="s">
        <v>1011</v>
      </c>
      <c r="J42" s="50" t="s">
        <v>60</v>
      </c>
      <c r="K42" s="50" t="str">
        <f>"07270938"</f>
        <v>07270938</v>
      </c>
      <c r="L42" s="50" t="str">
        <f>"R4"</f>
        <v>R4</v>
      </c>
      <c r="M42" s="327"/>
    </row>
    <row r="43" spans="1:13" x14ac:dyDescent="0.2">
      <c r="A43" s="282" t="s">
        <v>6</v>
      </c>
      <c r="B43" s="282" t="s">
        <v>5</v>
      </c>
      <c r="C43" s="284" t="s">
        <v>2</v>
      </c>
      <c r="D43" s="328" t="s">
        <v>34</v>
      </c>
      <c r="E43" s="330">
        <v>6</v>
      </c>
      <c r="F43" s="31" t="s">
        <v>1038</v>
      </c>
      <c r="G43" s="31" t="s">
        <v>1039</v>
      </c>
      <c r="H43" s="28" t="s">
        <v>44</v>
      </c>
      <c r="I43" s="30" t="s">
        <v>1040</v>
      </c>
      <c r="J43" s="50" t="s">
        <v>60</v>
      </c>
      <c r="K43" s="50" t="str">
        <f>"07025371"</f>
        <v>07025371</v>
      </c>
      <c r="L43" s="50" t="str">
        <f>"R5"</f>
        <v>R5</v>
      </c>
      <c r="M43" s="327"/>
    </row>
    <row r="44" spans="1:13" x14ac:dyDescent="0.2">
      <c r="A44" s="282"/>
      <c r="B44" s="282"/>
      <c r="C44" s="284"/>
      <c r="D44" s="329"/>
      <c r="E44" s="330"/>
      <c r="F44" s="29" t="s">
        <v>1004</v>
      </c>
      <c r="G44" s="29" t="s">
        <v>1005</v>
      </c>
      <c r="H44" s="28" t="s">
        <v>214</v>
      </c>
      <c r="I44" s="30" t="s">
        <v>1006</v>
      </c>
      <c r="J44" s="50" t="s">
        <v>60</v>
      </c>
      <c r="K44" s="50" t="str">
        <f>"07268384"</f>
        <v>07268384</v>
      </c>
      <c r="L44" s="50" t="str">
        <f>"R4"</f>
        <v>R4</v>
      </c>
      <c r="M44" s="327"/>
    </row>
    <row r="45" spans="1:13" x14ac:dyDescent="0.2">
      <c r="C45" s="151"/>
      <c r="D45" s="352"/>
      <c r="E45" s="353"/>
      <c r="F45" s="354">
        <v>45996</v>
      </c>
      <c r="G45" s="341"/>
      <c r="H45" s="342"/>
      <c r="I45" s="343"/>
      <c r="J45" s="343"/>
      <c r="K45" s="343"/>
      <c r="L45" s="341"/>
      <c r="M45" s="344"/>
    </row>
    <row r="46" spans="1:13" x14ac:dyDescent="0.2">
      <c r="A46" s="313" t="s">
        <v>115</v>
      </c>
      <c r="B46" s="313" t="s">
        <v>5</v>
      </c>
      <c r="C46" s="312" t="s">
        <v>2</v>
      </c>
      <c r="D46" s="303" t="s">
        <v>412</v>
      </c>
      <c r="E46" s="333" t="str">
        <f>"1"</f>
        <v>1</v>
      </c>
      <c r="F46" s="31" t="s">
        <v>1041</v>
      </c>
      <c r="G46" s="31" t="s">
        <v>41</v>
      </c>
      <c r="H46" s="28" t="s">
        <v>1042</v>
      </c>
      <c r="I46" s="30" t="s">
        <v>1043</v>
      </c>
      <c r="J46" s="50" t="s">
        <v>113</v>
      </c>
      <c r="K46" s="50" t="str">
        <f>"06568183"</f>
        <v>06568183</v>
      </c>
      <c r="L46" s="50" t="str">
        <f>"N3/N2/N3"</f>
        <v>N3/N2/N3</v>
      </c>
    </row>
    <row r="47" spans="1:13" x14ac:dyDescent="0.2">
      <c r="A47" s="313"/>
      <c r="B47" s="331"/>
      <c r="C47" s="332"/>
      <c r="D47" s="331"/>
      <c r="E47" s="333"/>
      <c r="F47" s="31" t="s">
        <v>1044</v>
      </c>
      <c r="G47" s="31" t="s">
        <v>182</v>
      </c>
      <c r="H47" s="28" t="s">
        <v>1042</v>
      </c>
      <c r="I47" s="30" t="s">
        <v>1045</v>
      </c>
      <c r="J47" s="50" t="s">
        <v>113</v>
      </c>
      <c r="K47" s="50" t="str">
        <f>"06817217"</f>
        <v>06817217</v>
      </c>
      <c r="L47" s="50" t="str">
        <f>"N1/N2/N2"</f>
        <v>N1/N2/N2</v>
      </c>
    </row>
    <row r="48" spans="1:13" x14ac:dyDescent="0.2">
      <c r="A48" s="313"/>
      <c r="B48" s="331"/>
      <c r="C48" s="332"/>
      <c r="D48" s="331"/>
      <c r="E48" s="333"/>
      <c r="F48" s="31" t="s">
        <v>1046</v>
      </c>
      <c r="G48" s="31" t="s">
        <v>1047</v>
      </c>
      <c r="H48" s="28" t="s">
        <v>1042</v>
      </c>
      <c r="I48" s="30" t="s">
        <v>1048</v>
      </c>
      <c r="J48" s="50" t="s">
        <v>113</v>
      </c>
      <c r="K48" s="50" t="str">
        <f>"00362710"</f>
        <v>00362710</v>
      </c>
      <c r="L48" s="50" t="str">
        <f>"N1/N3/N2"</f>
        <v>N1/N3/N2</v>
      </c>
    </row>
    <row r="49" spans="1:13" x14ac:dyDescent="0.2">
      <c r="A49" s="313"/>
      <c r="B49" s="331"/>
      <c r="C49" s="332"/>
      <c r="D49" s="331"/>
      <c r="E49" s="333"/>
      <c r="F49" s="29" t="s">
        <v>1049</v>
      </c>
      <c r="G49" s="29" t="s">
        <v>1050</v>
      </c>
      <c r="H49" s="28" t="s">
        <v>1042</v>
      </c>
      <c r="I49" s="30" t="s">
        <v>1051</v>
      </c>
      <c r="J49" s="50" t="s">
        <v>113</v>
      </c>
      <c r="K49" s="50" t="str">
        <f>"06826916"</f>
        <v>06826916</v>
      </c>
      <c r="L49" s="50" t="str">
        <f>"R5/R5/R5"</f>
        <v>R5/R5/R5</v>
      </c>
    </row>
    <row r="50" spans="1:13" x14ac:dyDescent="0.2">
      <c r="A50" s="313"/>
      <c r="B50" s="331"/>
      <c r="C50" s="332"/>
      <c r="D50" s="331"/>
      <c r="E50" s="333"/>
      <c r="F50" s="29" t="s">
        <v>1052</v>
      </c>
      <c r="G50" s="29" t="s">
        <v>1053</v>
      </c>
      <c r="H50" s="28" t="s">
        <v>1042</v>
      </c>
      <c r="I50" s="30" t="s">
        <v>1054</v>
      </c>
      <c r="J50" s="50" t="s">
        <v>113</v>
      </c>
      <c r="K50" s="50" t="str">
        <f>"07150146"</f>
        <v>07150146</v>
      </c>
      <c r="L50" s="50" t="str">
        <f>"N3/R4/R5"</f>
        <v>N3/R4/R5</v>
      </c>
    </row>
    <row r="51" spans="1:13" x14ac:dyDescent="0.2">
      <c r="A51" s="313"/>
      <c r="B51" s="331"/>
      <c r="C51" s="332"/>
      <c r="D51" s="331"/>
      <c r="E51" s="333"/>
      <c r="F51" s="29" t="s">
        <v>1055</v>
      </c>
      <c r="G51" s="29" t="s">
        <v>242</v>
      </c>
      <c r="H51" s="28" t="s">
        <v>1056</v>
      </c>
      <c r="I51" s="30" t="s">
        <v>1057</v>
      </c>
      <c r="J51" s="50" t="s">
        <v>113</v>
      </c>
      <c r="K51" s="50" t="str">
        <f>"07107045"</f>
        <v>07107045</v>
      </c>
      <c r="L51" s="50" t="str">
        <f>"N2/N3/R4"</f>
        <v>N2/N3/R4</v>
      </c>
    </row>
    <row r="52" spans="1:13" x14ac:dyDescent="0.2">
      <c r="A52" s="313" t="s">
        <v>115</v>
      </c>
      <c r="B52" s="313" t="s">
        <v>5</v>
      </c>
      <c r="C52" s="312" t="s">
        <v>2</v>
      </c>
      <c r="D52" s="303" t="s">
        <v>412</v>
      </c>
      <c r="E52" s="330" t="str">
        <f>"2"</f>
        <v>2</v>
      </c>
      <c r="F52" s="31" t="s">
        <v>124</v>
      </c>
      <c r="G52" s="31" t="s">
        <v>108</v>
      </c>
      <c r="H52" s="28" t="s">
        <v>62</v>
      </c>
      <c r="I52" s="30" t="s">
        <v>467</v>
      </c>
      <c r="J52" s="50" t="s">
        <v>60</v>
      </c>
      <c r="K52" s="50" t="str">
        <f>"07373380"</f>
        <v>07373380</v>
      </c>
      <c r="L52" s="50" t="str">
        <f>"P10/-/P10/P11"</f>
        <v>P10/-/P10/P11</v>
      </c>
      <c r="M52" s="92"/>
    </row>
    <row r="53" spans="1:13" x14ac:dyDescent="0.2">
      <c r="A53" s="313"/>
      <c r="B53" s="313"/>
      <c r="C53" s="312"/>
      <c r="D53" s="303"/>
      <c r="E53" s="330"/>
      <c r="F53" s="31" t="s">
        <v>471</v>
      </c>
      <c r="G53" s="31" t="s">
        <v>40</v>
      </c>
      <c r="H53" s="28" t="s">
        <v>62</v>
      </c>
      <c r="I53" s="30" t="s">
        <v>472</v>
      </c>
      <c r="J53" s="50" t="s">
        <v>60</v>
      </c>
      <c r="K53" s="50" t="str">
        <f>"07042107"</f>
        <v>07042107</v>
      </c>
      <c r="L53" s="50" t="str">
        <f>"D7/D8/D8"</f>
        <v>D7/D8/D8</v>
      </c>
      <c r="M53" s="92"/>
    </row>
    <row r="54" spans="1:13" x14ac:dyDescent="0.2">
      <c r="A54" s="313"/>
      <c r="B54" s="313"/>
      <c r="C54" s="312"/>
      <c r="D54" s="303"/>
      <c r="E54" s="330"/>
      <c r="F54" s="31" t="s">
        <v>67</v>
      </c>
      <c r="G54" s="31" t="s">
        <v>47</v>
      </c>
      <c r="H54" s="28" t="s">
        <v>62</v>
      </c>
      <c r="I54" s="30" t="s">
        <v>465</v>
      </c>
      <c r="J54" s="50" t="s">
        <v>60</v>
      </c>
      <c r="K54" s="50" t="str">
        <f>"07270242"</f>
        <v>07270242</v>
      </c>
      <c r="L54" s="50" t="str">
        <f>"D8/-/D8/R6"</f>
        <v>D8/-/D8/R6</v>
      </c>
      <c r="M54" s="92"/>
    </row>
    <row r="55" spans="1:13" x14ac:dyDescent="0.2">
      <c r="A55" s="313"/>
      <c r="B55" s="313"/>
      <c r="C55" s="312"/>
      <c r="D55" s="303"/>
      <c r="E55" s="330"/>
      <c r="F55" s="29" t="s">
        <v>999</v>
      </c>
      <c r="G55" s="29" t="s">
        <v>1000</v>
      </c>
      <c r="H55" s="28" t="s">
        <v>62</v>
      </c>
      <c r="I55" s="30" t="s">
        <v>1001</v>
      </c>
      <c r="J55" s="50" t="s">
        <v>60</v>
      </c>
      <c r="K55" s="50" t="str">
        <f>"06753592"</f>
        <v>06753592</v>
      </c>
      <c r="L55" s="50" t="str">
        <f>"N2/N1/-/N2"</f>
        <v>N2/N1/-/N2</v>
      </c>
      <c r="M55" s="92"/>
    </row>
    <row r="56" spans="1:13" x14ac:dyDescent="0.2">
      <c r="A56" s="313"/>
      <c r="B56" s="313"/>
      <c r="C56" s="312"/>
      <c r="D56" s="303"/>
      <c r="E56" s="330"/>
      <c r="F56" s="29" t="s">
        <v>1059</v>
      </c>
      <c r="G56" s="29" t="s">
        <v>1060</v>
      </c>
      <c r="H56" s="28" t="s">
        <v>62</v>
      </c>
      <c r="I56" s="30" t="s">
        <v>1061</v>
      </c>
      <c r="J56" s="50" t="s">
        <v>60</v>
      </c>
      <c r="K56" s="50" t="str">
        <f>"06519771"</f>
        <v>06519771</v>
      </c>
      <c r="L56" s="50" t="str">
        <f>"N3/N2/-/N2"</f>
        <v>N3/N2/-/N2</v>
      </c>
      <c r="M56" s="92"/>
    </row>
    <row r="57" spans="1:13" x14ac:dyDescent="0.2">
      <c r="A57" s="313" t="s">
        <v>115</v>
      </c>
      <c r="B57" s="313" t="s">
        <v>5</v>
      </c>
      <c r="C57" s="312" t="s">
        <v>2</v>
      </c>
      <c r="D57" s="303" t="s">
        <v>412</v>
      </c>
      <c r="E57" s="330">
        <v>3</v>
      </c>
      <c r="F57" s="31" t="s">
        <v>1062</v>
      </c>
      <c r="G57" s="31" t="s">
        <v>1063</v>
      </c>
      <c r="H57" s="28" t="s">
        <v>1064</v>
      </c>
      <c r="I57" s="30" t="s">
        <v>1065</v>
      </c>
      <c r="J57" s="50" t="s">
        <v>1066</v>
      </c>
      <c r="K57" s="50" t="str">
        <f>"06836638"</f>
        <v>06836638</v>
      </c>
      <c r="L57" s="50" t="str">
        <f>"R4/R4/N2"</f>
        <v>R4/R4/N2</v>
      </c>
      <c r="M57" s="92"/>
    </row>
    <row r="58" spans="1:13" x14ac:dyDescent="0.2">
      <c r="A58" s="313"/>
      <c r="B58" s="313"/>
      <c r="C58" s="312"/>
      <c r="D58" s="303"/>
      <c r="E58" s="330"/>
      <c r="F58" s="31" t="s">
        <v>1067</v>
      </c>
      <c r="G58" s="31" t="s">
        <v>183</v>
      </c>
      <c r="H58" s="28" t="s">
        <v>1068</v>
      </c>
      <c r="I58" s="30" t="s">
        <v>1069</v>
      </c>
      <c r="J58" s="50" t="s">
        <v>1066</v>
      </c>
      <c r="K58" s="50" t="str">
        <f>"06510113"</f>
        <v>06510113</v>
      </c>
      <c r="L58" s="50" t="str">
        <f>"N2/N1/N1"</f>
        <v>N2/N1/N1</v>
      </c>
      <c r="M58" s="92"/>
    </row>
    <row r="59" spans="1:13" x14ac:dyDescent="0.2">
      <c r="A59" s="313"/>
      <c r="B59" s="313"/>
      <c r="C59" s="312"/>
      <c r="D59" s="303"/>
      <c r="E59" s="330"/>
      <c r="F59" s="31" t="s">
        <v>1070</v>
      </c>
      <c r="G59" s="31" t="s">
        <v>1071</v>
      </c>
      <c r="H59" s="28" t="s">
        <v>1064</v>
      </c>
      <c r="I59" s="30" t="s">
        <v>1072</v>
      </c>
      <c r="J59" s="50" t="s">
        <v>1066</v>
      </c>
      <c r="K59" s="50" t="str">
        <f>"7024293"</f>
        <v>7024293</v>
      </c>
      <c r="L59" s="50" t="str">
        <f>"R5/R5/R4"</f>
        <v>R5/R5/R4</v>
      </c>
      <c r="M59" s="92"/>
    </row>
    <row r="60" spans="1:13" x14ac:dyDescent="0.2">
      <c r="A60" s="313"/>
      <c r="B60" s="313"/>
      <c r="C60" s="312"/>
      <c r="D60" s="303"/>
      <c r="E60" s="330"/>
      <c r="F60" s="31" t="s">
        <v>1073</v>
      </c>
      <c r="G60" s="31" t="s">
        <v>1074</v>
      </c>
      <c r="H60" s="28" t="s">
        <v>1075</v>
      </c>
      <c r="I60" s="30" t="s">
        <v>1076</v>
      </c>
      <c r="J60" s="50" t="s">
        <v>1066</v>
      </c>
      <c r="K60" s="50" t="str">
        <f>""</f>
        <v/>
      </c>
      <c r="L60" s="50" t="str">
        <f>""</f>
        <v/>
      </c>
      <c r="M60" s="92"/>
    </row>
    <row r="61" spans="1:13" x14ac:dyDescent="0.2">
      <c r="A61" s="313"/>
      <c r="B61" s="313"/>
      <c r="C61" s="312"/>
      <c r="D61" s="303"/>
      <c r="E61" s="330"/>
      <c r="F61" s="29" t="s">
        <v>1077</v>
      </c>
      <c r="G61" s="29" t="s">
        <v>65</v>
      </c>
      <c r="H61" s="28" t="s">
        <v>1078</v>
      </c>
      <c r="I61" s="30" t="s">
        <v>1079</v>
      </c>
      <c r="J61" s="50" t="s">
        <v>1066</v>
      </c>
      <c r="K61" s="50" t="str">
        <f>"06703236"</f>
        <v>06703236</v>
      </c>
      <c r="L61" s="50" t="str">
        <f>"N3/N2/R4"</f>
        <v>N3/N2/R4</v>
      </c>
      <c r="M61" s="92"/>
    </row>
    <row r="62" spans="1:13" x14ac:dyDescent="0.2">
      <c r="A62" s="313"/>
      <c r="B62" s="313"/>
      <c r="C62" s="312"/>
      <c r="D62" s="303"/>
      <c r="E62" s="330"/>
      <c r="F62" s="29" t="s">
        <v>1080</v>
      </c>
      <c r="G62" s="29" t="s">
        <v>1081</v>
      </c>
      <c r="H62" s="28" t="s">
        <v>1075</v>
      </c>
      <c r="I62" s="30" t="s">
        <v>1082</v>
      </c>
      <c r="J62" s="50" t="s">
        <v>1066</v>
      </c>
      <c r="K62" s="50" t="str">
        <f>"06745178"</f>
        <v>06745178</v>
      </c>
      <c r="L62" s="50" t="str">
        <f>"R5/R6/D7"</f>
        <v>R5/R6/D7</v>
      </c>
      <c r="M62" s="92"/>
    </row>
    <row r="63" spans="1:13" x14ac:dyDescent="0.2">
      <c r="A63" s="313"/>
      <c r="B63" s="313"/>
      <c r="C63" s="312"/>
      <c r="D63" s="303"/>
      <c r="E63" s="330"/>
      <c r="F63" s="29" t="s">
        <v>1083</v>
      </c>
      <c r="G63" s="29" t="s">
        <v>30</v>
      </c>
      <c r="H63" s="28" t="s">
        <v>1084</v>
      </c>
      <c r="I63" s="30" t="s">
        <v>1085</v>
      </c>
      <c r="J63" s="50" t="s">
        <v>1066</v>
      </c>
      <c r="K63" s="50" t="str">
        <f>"07245615"</f>
        <v>07245615</v>
      </c>
      <c r="L63" s="50" t="str">
        <f>"R6/D8/D8"</f>
        <v>R6/D8/D8</v>
      </c>
      <c r="M63" s="92"/>
    </row>
    <row r="64" spans="1:13" x14ac:dyDescent="0.2">
      <c r="A64" s="313" t="s">
        <v>115</v>
      </c>
      <c r="B64" s="313" t="s">
        <v>5</v>
      </c>
      <c r="C64" s="312" t="s">
        <v>2</v>
      </c>
      <c r="D64" s="303" t="s">
        <v>412</v>
      </c>
      <c r="E64" s="330">
        <v>4</v>
      </c>
      <c r="F64" s="31" t="s">
        <v>1023</v>
      </c>
      <c r="G64" s="31" t="s">
        <v>1024</v>
      </c>
      <c r="H64" s="28" t="s">
        <v>39</v>
      </c>
      <c r="I64" s="30" t="s">
        <v>1025</v>
      </c>
      <c r="J64" s="50" t="s">
        <v>60</v>
      </c>
      <c r="K64" s="50" t="str">
        <f>"07031239"</f>
        <v>07031239</v>
      </c>
      <c r="L64" s="50" t="str">
        <f>"N3/N3/N2"</f>
        <v>N3/N3/N2</v>
      </c>
      <c r="M64" s="92"/>
    </row>
    <row r="65" spans="1:13" x14ac:dyDescent="0.2">
      <c r="A65" s="313"/>
      <c r="B65" s="313"/>
      <c r="C65" s="312"/>
      <c r="D65" s="303"/>
      <c r="E65" s="330"/>
      <c r="F65" s="31" t="s">
        <v>1034</v>
      </c>
      <c r="G65" s="31" t="s">
        <v>21</v>
      </c>
      <c r="H65" s="28" t="s">
        <v>214</v>
      </c>
      <c r="I65" s="30" t="s">
        <v>1035</v>
      </c>
      <c r="J65" s="50" t="s">
        <v>60</v>
      </c>
      <c r="K65" s="50" t="str">
        <f>"06709127"</f>
        <v>06709127</v>
      </c>
      <c r="L65" s="50" t="str">
        <f>"N3/N3/N2"</f>
        <v>N3/N3/N2</v>
      </c>
      <c r="M65" s="92"/>
    </row>
    <row r="66" spans="1:13" x14ac:dyDescent="0.2">
      <c r="A66" s="313"/>
      <c r="B66" s="313"/>
      <c r="C66" s="312"/>
      <c r="D66" s="303"/>
      <c r="E66" s="330"/>
      <c r="F66" s="31" t="s">
        <v>1026</v>
      </c>
      <c r="G66" s="31" t="s">
        <v>109</v>
      </c>
      <c r="H66" s="28" t="s">
        <v>36</v>
      </c>
      <c r="I66" s="30" t="s">
        <v>1027</v>
      </c>
      <c r="J66" s="50" t="s">
        <v>60</v>
      </c>
      <c r="K66" s="50" t="str">
        <f>"06895175"</f>
        <v>06895175</v>
      </c>
      <c r="L66" s="50" t="str">
        <f>"R4/R4/N3"</f>
        <v>R4/R4/N3</v>
      </c>
      <c r="M66" s="92"/>
    </row>
    <row r="67" spans="1:13" x14ac:dyDescent="0.2">
      <c r="A67" s="313"/>
      <c r="B67" s="313"/>
      <c r="C67" s="312"/>
      <c r="D67" s="303"/>
      <c r="E67" s="330"/>
      <c r="F67" s="31" t="s">
        <v>1020</v>
      </c>
      <c r="G67" s="31" t="s">
        <v>213</v>
      </c>
      <c r="H67" s="28" t="s">
        <v>1021</v>
      </c>
      <c r="I67" s="30" t="s">
        <v>1022</v>
      </c>
      <c r="J67" s="50" t="s">
        <v>60</v>
      </c>
      <c r="K67" s="50" t="str">
        <f>"06760699"</f>
        <v>06760699</v>
      </c>
      <c r="L67" s="50" t="str">
        <f>"N3/N2/N2"</f>
        <v>N3/N2/N2</v>
      </c>
      <c r="M67" s="92"/>
    </row>
    <row r="68" spans="1:13" x14ac:dyDescent="0.2">
      <c r="A68" s="313"/>
      <c r="B68" s="313"/>
      <c r="C68" s="312"/>
      <c r="D68" s="303"/>
      <c r="E68" s="330"/>
      <c r="F68" s="29" t="s">
        <v>996</v>
      </c>
      <c r="G68" s="29" t="s">
        <v>997</v>
      </c>
      <c r="H68" s="28" t="s">
        <v>39</v>
      </c>
      <c r="I68" s="30" t="s">
        <v>998</v>
      </c>
      <c r="J68" s="50" t="s">
        <v>60</v>
      </c>
      <c r="K68" s="50" t="str">
        <f>"06859011"</f>
        <v>06859011</v>
      </c>
      <c r="L68" s="50" t="str">
        <f>"N2/N3/R4"</f>
        <v>N2/N3/R4</v>
      </c>
      <c r="M68" s="92"/>
    </row>
    <row r="69" spans="1:13" x14ac:dyDescent="0.2">
      <c r="A69" s="313"/>
      <c r="B69" s="313"/>
      <c r="C69" s="312"/>
      <c r="D69" s="303"/>
      <c r="E69" s="330"/>
      <c r="F69" s="29" t="s">
        <v>1029</v>
      </c>
      <c r="G69" s="29" t="s">
        <v>26</v>
      </c>
      <c r="H69" s="28" t="s">
        <v>35</v>
      </c>
      <c r="I69" s="30" t="s">
        <v>1030</v>
      </c>
      <c r="J69" s="50" t="s">
        <v>60</v>
      </c>
      <c r="K69" s="50" t="str">
        <f>"06754448"</f>
        <v>06754448</v>
      </c>
      <c r="L69" s="50" t="str">
        <f>"N2/N2/N1"</f>
        <v>N2/N2/N1</v>
      </c>
      <c r="M69" s="92"/>
    </row>
    <row r="70" spans="1:13" x14ac:dyDescent="0.2">
      <c r="A70" s="313"/>
      <c r="B70" s="313"/>
      <c r="C70" s="312"/>
      <c r="D70" s="303"/>
      <c r="E70" s="330"/>
      <c r="F70" s="29" t="s">
        <v>1002</v>
      </c>
      <c r="G70" s="29" t="s">
        <v>88</v>
      </c>
      <c r="H70" s="28" t="s">
        <v>39</v>
      </c>
      <c r="I70" s="30" t="s">
        <v>1003</v>
      </c>
      <c r="J70" s="50" t="s">
        <v>60</v>
      </c>
      <c r="K70" s="50" t="str">
        <f>"06851001"</f>
        <v>06851001</v>
      </c>
      <c r="L70" s="50" t="str">
        <f>"N3/N3/N3"</f>
        <v>N3/N3/N3</v>
      </c>
      <c r="M70" s="92"/>
    </row>
    <row r="71" spans="1:13" x14ac:dyDescent="0.2">
      <c r="A71" s="313"/>
      <c r="B71" s="313"/>
      <c r="C71" s="312"/>
      <c r="D71" s="303"/>
      <c r="E71" s="330"/>
      <c r="F71" s="29" t="s">
        <v>1015</v>
      </c>
      <c r="G71" s="29" t="s">
        <v>1016</v>
      </c>
      <c r="H71" s="28" t="s">
        <v>39</v>
      </c>
      <c r="I71" s="30" t="s">
        <v>1017</v>
      </c>
      <c r="J71" s="50" t="s">
        <v>60</v>
      </c>
      <c r="K71" s="50" t="str">
        <f>"06823324"</f>
        <v>06823324</v>
      </c>
      <c r="L71" s="50" t="str">
        <f>"R4/N3/N3"</f>
        <v>R4/N3/N3</v>
      </c>
      <c r="M71" s="92"/>
    </row>
    <row r="72" spans="1:13" x14ac:dyDescent="0.2">
      <c r="C72" s="151"/>
      <c r="D72" s="346"/>
      <c r="E72" s="347"/>
      <c r="F72" s="355"/>
      <c r="G72" s="345"/>
      <c r="H72" s="348"/>
      <c r="I72" s="349"/>
      <c r="J72" s="349"/>
      <c r="K72" s="349"/>
      <c r="L72" s="345"/>
      <c r="M72" s="350"/>
    </row>
    <row r="73" spans="1:13" x14ac:dyDescent="0.2">
      <c r="A73" s="313" t="s">
        <v>42</v>
      </c>
      <c r="B73" s="313" t="s">
        <v>5</v>
      </c>
      <c r="C73" s="312" t="s">
        <v>2</v>
      </c>
      <c r="D73" s="303" t="s">
        <v>332</v>
      </c>
      <c r="E73" s="333">
        <v>1</v>
      </c>
      <c r="F73" s="31"/>
      <c r="G73" s="31"/>
      <c r="H73" s="28"/>
      <c r="I73" s="30"/>
      <c r="J73" s="30"/>
      <c r="K73" s="50"/>
      <c r="L73" s="50"/>
      <c r="M73" s="92"/>
    </row>
    <row r="74" spans="1:13" x14ac:dyDescent="0.2">
      <c r="A74" s="313"/>
      <c r="B74" s="331"/>
      <c r="C74" s="332"/>
      <c r="D74" s="331"/>
      <c r="E74" s="333"/>
      <c r="F74" s="31"/>
      <c r="G74" s="31"/>
      <c r="H74" s="28"/>
      <c r="I74" s="30"/>
      <c r="J74" s="30"/>
      <c r="K74" s="50"/>
      <c r="L74" s="50"/>
      <c r="M74" s="92"/>
    </row>
    <row r="75" spans="1:13" x14ac:dyDescent="0.2">
      <c r="A75" s="313"/>
      <c r="B75" s="331"/>
      <c r="C75" s="332"/>
      <c r="D75" s="331"/>
      <c r="E75" s="333"/>
      <c r="F75" s="31"/>
      <c r="G75" s="31"/>
      <c r="H75" s="28"/>
      <c r="I75" s="30"/>
      <c r="J75" s="30"/>
      <c r="K75" s="50"/>
      <c r="L75" s="50"/>
      <c r="M75" s="92"/>
    </row>
    <row r="76" spans="1:13" x14ac:dyDescent="0.2">
      <c r="A76" s="313"/>
      <c r="B76" s="331"/>
      <c r="C76" s="332"/>
      <c r="D76" s="331"/>
      <c r="E76" s="333"/>
      <c r="F76" s="29"/>
      <c r="G76" s="29"/>
      <c r="H76" s="28"/>
      <c r="I76" s="30"/>
      <c r="J76" s="30"/>
      <c r="K76" s="50"/>
      <c r="L76" s="50"/>
      <c r="M76" s="92"/>
    </row>
    <row r="77" spans="1:13" x14ac:dyDescent="0.2">
      <c r="A77" s="313"/>
      <c r="B77" s="331"/>
      <c r="C77" s="332"/>
      <c r="D77" s="331"/>
      <c r="E77" s="333"/>
      <c r="F77" s="29"/>
      <c r="G77" s="29"/>
      <c r="H77" s="28"/>
      <c r="I77" s="30"/>
      <c r="J77" s="30"/>
      <c r="K77" s="50"/>
      <c r="L77" s="50"/>
      <c r="M77" s="92"/>
    </row>
    <row r="78" spans="1:13" x14ac:dyDescent="0.2">
      <c r="A78" s="313"/>
      <c r="B78" s="331"/>
      <c r="C78" s="332"/>
      <c r="D78" s="331"/>
      <c r="E78" s="333"/>
      <c r="F78" s="29"/>
      <c r="G78" s="29"/>
      <c r="H78" s="28"/>
      <c r="I78" s="30"/>
      <c r="J78" s="30"/>
      <c r="K78" s="50"/>
      <c r="L78" s="50"/>
      <c r="M78" s="92"/>
    </row>
    <row r="79" spans="1:13" x14ac:dyDescent="0.2">
      <c r="A79" s="313" t="s">
        <v>42</v>
      </c>
      <c r="B79" s="313" t="s">
        <v>5</v>
      </c>
      <c r="C79" s="312" t="s">
        <v>2</v>
      </c>
      <c r="D79" s="303" t="s">
        <v>332</v>
      </c>
      <c r="E79" s="330">
        <v>2</v>
      </c>
      <c r="F79" s="31"/>
      <c r="G79" s="31"/>
      <c r="H79" s="28"/>
      <c r="I79" s="30"/>
      <c r="J79" s="30"/>
      <c r="K79" s="50"/>
      <c r="L79" s="50"/>
      <c r="M79" s="92"/>
    </row>
    <row r="80" spans="1:13" x14ac:dyDescent="0.2">
      <c r="A80" s="313"/>
      <c r="B80" s="313"/>
      <c r="C80" s="312"/>
      <c r="D80" s="303"/>
      <c r="E80" s="330"/>
      <c r="F80" s="31"/>
      <c r="G80" s="31"/>
      <c r="H80" s="28"/>
      <c r="I80" s="30"/>
      <c r="J80" s="30"/>
      <c r="K80" s="50"/>
      <c r="L80" s="50"/>
      <c r="M80" s="92"/>
    </row>
    <row r="81" spans="1:13" x14ac:dyDescent="0.2">
      <c r="A81" s="313"/>
      <c r="B81" s="313"/>
      <c r="C81" s="312"/>
      <c r="D81" s="303"/>
      <c r="E81" s="330"/>
      <c r="F81" s="31"/>
      <c r="G81" s="31"/>
      <c r="H81" s="28"/>
      <c r="I81" s="30"/>
      <c r="J81" s="30"/>
      <c r="K81" s="50"/>
      <c r="L81" s="50"/>
      <c r="M81" s="92"/>
    </row>
    <row r="82" spans="1:13" x14ac:dyDescent="0.2">
      <c r="A82" s="313"/>
      <c r="B82" s="313"/>
      <c r="C82" s="312"/>
      <c r="D82" s="303"/>
      <c r="E82" s="330"/>
      <c r="F82" s="29"/>
      <c r="G82" s="29"/>
      <c r="H82" s="28"/>
      <c r="I82" s="30"/>
      <c r="J82" s="30"/>
      <c r="K82" s="50"/>
      <c r="L82" s="50"/>
      <c r="M82" s="92"/>
    </row>
    <row r="83" spans="1:13" x14ac:dyDescent="0.2">
      <c r="A83" s="313"/>
      <c r="B83" s="313"/>
      <c r="C83" s="312"/>
      <c r="D83" s="303"/>
      <c r="E83" s="330"/>
      <c r="F83" s="29"/>
      <c r="G83" s="29"/>
      <c r="H83" s="28"/>
      <c r="I83" s="30"/>
      <c r="J83" s="30"/>
      <c r="K83" s="50"/>
      <c r="L83" s="50"/>
      <c r="M83" s="92"/>
    </row>
    <row r="84" spans="1:13" x14ac:dyDescent="0.2">
      <c r="A84" s="313" t="s">
        <v>42</v>
      </c>
      <c r="B84" s="313" t="s">
        <v>5</v>
      </c>
      <c r="C84" s="312" t="s">
        <v>2</v>
      </c>
      <c r="D84" s="303" t="s">
        <v>332</v>
      </c>
      <c r="E84" s="330">
        <v>3</v>
      </c>
      <c r="F84" s="31"/>
      <c r="G84" s="31"/>
      <c r="H84" s="28"/>
      <c r="I84" s="30"/>
      <c r="J84" s="30"/>
      <c r="K84" s="50"/>
      <c r="L84" s="50"/>
      <c r="M84" s="92"/>
    </row>
    <row r="85" spans="1:13" x14ac:dyDescent="0.2">
      <c r="A85" s="313"/>
      <c r="B85" s="313"/>
      <c r="C85" s="312"/>
      <c r="D85" s="303"/>
      <c r="E85" s="330"/>
      <c r="F85" s="31"/>
      <c r="G85" s="31"/>
      <c r="H85" s="28"/>
      <c r="I85" s="30"/>
      <c r="J85" s="30"/>
      <c r="K85" s="50"/>
      <c r="L85" s="50"/>
      <c r="M85" s="92"/>
    </row>
    <row r="86" spans="1:13" x14ac:dyDescent="0.2">
      <c r="A86" s="313"/>
      <c r="B86" s="313"/>
      <c r="C86" s="312"/>
      <c r="D86" s="303"/>
      <c r="E86" s="330"/>
      <c r="F86" s="29"/>
      <c r="G86" s="29"/>
      <c r="H86" s="28"/>
      <c r="I86" s="30"/>
      <c r="J86" s="30"/>
      <c r="K86" s="50"/>
      <c r="L86" s="50"/>
      <c r="M86" s="92"/>
    </row>
    <row r="87" spans="1:13" x14ac:dyDescent="0.2">
      <c r="A87" s="313"/>
      <c r="B87" s="313"/>
      <c r="C87" s="312"/>
      <c r="D87" s="303"/>
      <c r="E87" s="330"/>
      <c r="F87" s="29"/>
      <c r="G87" s="29"/>
      <c r="H87" s="28"/>
      <c r="I87" s="30"/>
      <c r="J87" s="30"/>
      <c r="K87" s="50"/>
      <c r="L87" s="50"/>
      <c r="M87" s="92"/>
    </row>
    <row r="88" spans="1:13" x14ac:dyDescent="0.2">
      <c r="A88" s="313"/>
      <c r="B88" s="313"/>
      <c r="C88" s="312"/>
      <c r="D88" s="303"/>
      <c r="E88" s="330"/>
      <c r="F88" s="29"/>
      <c r="G88" s="29"/>
      <c r="H88" s="28"/>
      <c r="I88" s="30"/>
      <c r="J88" s="30"/>
      <c r="K88" s="50"/>
      <c r="L88" s="50"/>
      <c r="M88" s="92"/>
    </row>
    <row r="89" spans="1:13" x14ac:dyDescent="0.2">
      <c r="C89" s="151"/>
      <c r="D89" s="40"/>
      <c r="E89" s="152"/>
      <c r="F89" s="133"/>
      <c r="G89" s="153"/>
    </row>
    <row r="90" spans="1:13" x14ac:dyDescent="0.2">
      <c r="A90" s="313" t="s">
        <v>42</v>
      </c>
      <c r="B90" s="313" t="s">
        <v>5</v>
      </c>
      <c r="C90" s="312" t="s">
        <v>2</v>
      </c>
      <c r="D90" s="303" t="s">
        <v>29</v>
      </c>
      <c r="E90" s="333" t="str">
        <f>"1"</f>
        <v>1</v>
      </c>
      <c r="F90" s="31"/>
      <c r="G90" s="31"/>
      <c r="H90" s="28"/>
      <c r="I90" s="30"/>
      <c r="J90" s="30"/>
      <c r="K90" s="50"/>
      <c r="L90" s="83"/>
      <c r="M90" s="144"/>
    </row>
    <row r="91" spans="1:13" x14ac:dyDescent="0.2">
      <c r="A91" s="313"/>
      <c r="B91" s="331"/>
      <c r="C91" s="332"/>
      <c r="D91" s="331"/>
      <c r="E91" s="333"/>
      <c r="F91" s="31"/>
      <c r="G91" s="31"/>
      <c r="H91" s="28"/>
      <c r="I91" s="30"/>
      <c r="J91" s="30"/>
      <c r="K91" s="50"/>
      <c r="L91" s="83"/>
      <c r="M91" s="144"/>
    </row>
    <row r="92" spans="1:13" x14ac:dyDescent="0.2">
      <c r="A92" s="313"/>
      <c r="B92" s="331"/>
      <c r="C92" s="332"/>
      <c r="D92" s="331"/>
      <c r="E92" s="333"/>
      <c r="F92" s="31"/>
      <c r="G92" s="31"/>
      <c r="H92" s="28"/>
      <c r="I92" s="30"/>
      <c r="J92" s="30"/>
      <c r="K92" s="50"/>
      <c r="L92" s="83"/>
      <c r="M92" s="144"/>
    </row>
    <row r="93" spans="1:13" x14ac:dyDescent="0.2">
      <c r="A93" s="313"/>
      <c r="B93" s="331"/>
      <c r="C93" s="332"/>
      <c r="D93" s="331"/>
      <c r="E93" s="333"/>
      <c r="F93" s="242"/>
      <c r="G93" s="242"/>
      <c r="H93" s="28"/>
      <c r="I93" s="30"/>
      <c r="J93" s="30"/>
      <c r="K93" s="251"/>
      <c r="L93" s="83"/>
      <c r="M93" s="144"/>
    </row>
    <row r="94" spans="1:13" x14ac:dyDescent="0.2">
      <c r="A94" s="313"/>
      <c r="B94" s="331"/>
      <c r="C94" s="332"/>
      <c r="D94" s="331"/>
      <c r="E94" s="333"/>
      <c r="F94" s="29"/>
      <c r="G94" s="29"/>
      <c r="H94" s="28"/>
      <c r="I94" s="30"/>
      <c r="J94" s="30"/>
      <c r="K94" s="50"/>
      <c r="L94" s="83"/>
      <c r="M94" s="144"/>
    </row>
    <row r="95" spans="1:13" x14ac:dyDescent="0.2">
      <c r="A95" s="313"/>
      <c r="B95" s="331"/>
      <c r="C95" s="332"/>
      <c r="D95" s="331"/>
      <c r="E95" s="333"/>
      <c r="F95" s="29"/>
      <c r="G95" s="29"/>
      <c r="H95" s="28"/>
      <c r="I95" s="30"/>
      <c r="J95" s="30"/>
      <c r="K95" s="50"/>
      <c r="L95" s="83"/>
      <c r="M95" s="144"/>
    </row>
    <row r="96" spans="1:13" x14ac:dyDescent="0.2">
      <c r="A96" s="313"/>
      <c r="B96" s="331"/>
      <c r="C96" s="332"/>
      <c r="D96" s="331"/>
      <c r="E96" s="333"/>
      <c r="F96" s="29"/>
      <c r="G96" s="29"/>
      <c r="H96" s="28"/>
      <c r="I96" s="30"/>
      <c r="J96" s="30"/>
      <c r="K96" s="50"/>
      <c r="L96" s="83"/>
      <c r="M96" s="144"/>
    </row>
    <row r="97" spans="1:13" x14ac:dyDescent="0.2">
      <c r="A97" s="313"/>
      <c r="B97" s="331"/>
      <c r="C97" s="332"/>
      <c r="D97" s="331"/>
      <c r="E97" s="333"/>
      <c r="F97" s="29"/>
      <c r="G97" s="29"/>
      <c r="H97" s="28"/>
      <c r="I97" s="30"/>
      <c r="J97" s="30"/>
      <c r="K97" s="50"/>
      <c r="L97" s="83"/>
      <c r="M97" s="144"/>
    </row>
    <row r="98" spans="1:13" x14ac:dyDescent="0.2">
      <c r="A98" s="313" t="s">
        <v>42</v>
      </c>
      <c r="B98" s="313" t="s">
        <v>5</v>
      </c>
      <c r="C98" s="312" t="s">
        <v>2</v>
      </c>
      <c r="D98" s="303" t="s">
        <v>29</v>
      </c>
      <c r="E98" s="330">
        <v>2</v>
      </c>
      <c r="F98" s="31"/>
      <c r="G98" s="31"/>
      <c r="H98" s="28"/>
      <c r="I98" s="30"/>
      <c r="J98" s="30"/>
      <c r="K98" s="50"/>
      <c r="L98" s="83"/>
      <c r="M98" s="144"/>
    </row>
    <row r="99" spans="1:13" x14ac:dyDescent="0.2">
      <c r="A99" s="313"/>
      <c r="B99" s="313"/>
      <c r="C99" s="312"/>
      <c r="D99" s="303"/>
      <c r="E99" s="330"/>
      <c r="F99" s="31"/>
      <c r="G99" s="31"/>
      <c r="H99" s="28"/>
      <c r="I99" s="30"/>
      <c r="J99" s="30"/>
      <c r="K99" s="50"/>
      <c r="L99" s="83"/>
      <c r="M99" s="144"/>
    </row>
    <row r="100" spans="1:13" x14ac:dyDescent="0.2">
      <c r="A100" s="313"/>
      <c r="B100" s="313"/>
      <c r="C100" s="312"/>
      <c r="D100" s="303"/>
      <c r="E100" s="330"/>
      <c r="F100" s="31"/>
      <c r="G100" s="31"/>
      <c r="H100" s="28"/>
      <c r="I100" s="30"/>
      <c r="J100" s="30"/>
      <c r="K100" s="50"/>
      <c r="L100" s="83"/>
      <c r="M100" s="144"/>
    </row>
    <row r="101" spans="1:13" x14ac:dyDescent="0.2">
      <c r="A101" s="313"/>
      <c r="B101" s="313"/>
      <c r="C101" s="312"/>
      <c r="D101" s="303"/>
      <c r="E101" s="330"/>
      <c r="F101" s="29"/>
      <c r="G101" s="29"/>
      <c r="H101" s="28"/>
      <c r="I101" s="30"/>
      <c r="J101" s="30"/>
      <c r="K101" s="50"/>
      <c r="L101" s="83"/>
      <c r="M101" s="144"/>
    </row>
    <row r="102" spans="1:13" x14ac:dyDescent="0.2">
      <c r="A102" s="313"/>
      <c r="B102" s="313"/>
      <c r="C102" s="312"/>
      <c r="D102" s="303"/>
      <c r="E102" s="330"/>
      <c r="F102" s="29"/>
      <c r="G102" s="29"/>
      <c r="H102" s="28"/>
      <c r="I102" s="30"/>
      <c r="J102" s="30"/>
      <c r="K102" s="50"/>
      <c r="L102" s="83"/>
      <c r="M102" s="144"/>
    </row>
    <row r="103" spans="1:13" x14ac:dyDescent="0.2">
      <c r="A103" s="313"/>
      <c r="B103" s="313"/>
      <c r="C103" s="312"/>
      <c r="D103" s="303"/>
      <c r="E103" s="330"/>
      <c r="F103" s="29"/>
      <c r="G103" s="29"/>
      <c r="H103" s="28"/>
      <c r="I103" s="30"/>
      <c r="J103" s="30"/>
      <c r="K103" s="50"/>
      <c r="L103" s="83"/>
      <c r="M103" s="144"/>
    </row>
    <row r="104" spans="1:13" x14ac:dyDescent="0.2">
      <c r="A104" s="313"/>
      <c r="B104" s="313"/>
      <c r="C104" s="312"/>
      <c r="D104" s="303"/>
      <c r="E104" s="330"/>
      <c r="F104" s="29"/>
      <c r="G104" s="29"/>
      <c r="H104" s="28"/>
      <c r="I104" s="30"/>
      <c r="J104" s="30"/>
      <c r="K104" s="50"/>
      <c r="L104" s="83"/>
      <c r="M104" s="144"/>
    </row>
    <row r="105" spans="1:13" x14ac:dyDescent="0.2">
      <c r="A105" s="313" t="s">
        <v>42</v>
      </c>
      <c r="B105" s="313" t="s">
        <v>5</v>
      </c>
      <c r="C105" s="312" t="s">
        <v>2</v>
      </c>
      <c r="D105" s="303" t="s">
        <v>29</v>
      </c>
      <c r="E105" s="330">
        <v>3</v>
      </c>
      <c r="F105" s="31"/>
      <c r="G105" s="31"/>
      <c r="H105" s="28"/>
      <c r="I105" s="252"/>
      <c r="J105" s="252"/>
      <c r="K105" s="50"/>
      <c r="L105" s="83"/>
      <c r="M105" s="144"/>
    </row>
    <row r="106" spans="1:13" x14ac:dyDescent="0.2">
      <c r="A106" s="313"/>
      <c r="B106" s="331"/>
      <c r="C106" s="332"/>
      <c r="D106" s="331"/>
      <c r="E106" s="330"/>
      <c r="F106" s="31"/>
      <c r="G106" s="31"/>
      <c r="H106" s="28"/>
      <c r="I106" s="252"/>
      <c r="J106" s="252"/>
      <c r="K106" s="50"/>
      <c r="L106" s="83"/>
      <c r="M106" s="144"/>
    </row>
    <row r="107" spans="1:13" x14ac:dyDescent="0.2">
      <c r="A107" s="313"/>
      <c r="B107" s="331"/>
      <c r="C107" s="332"/>
      <c r="D107" s="331"/>
      <c r="E107" s="330"/>
      <c r="F107" s="31"/>
      <c r="G107" s="31"/>
      <c r="H107" s="28"/>
      <c r="I107" s="252"/>
      <c r="J107" s="252"/>
      <c r="K107" s="50"/>
      <c r="L107" s="83"/>
      <c r="M107" s="144"/>
    </row>
    <row r="108" spans="1:13" x14ac:dyDescent="0.2">
      <c r="A108" s="313"/>
      <c r="B108" s="331"/>
      <c r="C108" s="332"/>
      <c r="D108" s="331"/>
      <c r="E108" s="330"/>
      <c r="F108" s="29"/>
      <c r="G108" s="29"/>
      <c r="H108" s="28"/>
      <c r="I108" s="30"/>
      <c r="J108" s="30"/>
      <c r="K108" s="50"/>
      <c r="L108" s="83"/>
      <c r="M108" s="144"/>
    </row>
    <row r="109" spans="1:13" x14ac:dyDescent="0.2">
      <c r="A109" s="313"/>
      <c r="B109" s="331"/>
      <c r="C109" s="332"/>
      <c r="D109" s="331"/>
      <c r="E109" s="330"/>
      <c r="F109" s="29"/>
      <c r="G109" s="29"/>
      <c r="H109" s="28"/>
      <c r="I109" s="30"/>
      <c r="J109" s="30"/>
      <c r="K109" s="50"/>
      <c r="L109" s="83"/>
      <c r="M109" s="144"/>
    </row>
    <row r="110" spans="1:13" x14ac:dyDescent="0.2">
      <c r="A110" s="313"/>
      <c r="B110" s="331"/>
      <c r="C110" s="332"/>
      <c r="D110" s="331"/>
      <c r="E110" s="330"/>
      <c r="F110" s="29"/>
      <c r="G110" s="29"/>
      <c r="H110" s="28"/>
      <c r="I110" s="30"/>
      <c r="J110" s="30"/>
      <c r="K110" s="50"/>
      <c r="L110" s="83"/>
      <c r="M110" s="144"/>
    </row>
    <row r="111" spans="1:13" x14ac:dyDescent="0.2">
      <c r="A111" s="313" t="s">
        <v>42</v>
      </c>
      <c r="B111" s="313" t="s">
        <v>5</v>
      </c>
      <c r="C111" s="312" t="s">
        <v>2</v>
      </c>
      <c r="D111" s="303" t="s">
        <v>29</v>
      </c>
      <c r="E111" s="330">
        <v>4</v>
      </c>
      <c r="F111" s="31"/>
      <c r="G111" s="31"/>
      <c r="H111" s="28"/>
      <c r="I111" s="30"/>
      <c r="J111" s="30"/>
      <c r="K111" s="50"/>
      <c r="L111" s="83"/>
      <c r="M111" s="144"/>
    </row>
    <row r="112" spans="1:13" x14ac:dyDescent="0.2">
      <c r="A112" s="313"/>
      <c r="B112" s="331"/>
      <c r="C112" s="332"/>
      <c r="D112" s="331"/>
      <c r="E112" s="330"/>
      <c r="F112" s="31"/>
      <c r="G112" s="31"/>
      <c r="H112" s="28"/>
      <c r="I112" s="30"/>
      <c r="J112" s="30"/>
      <c r="K112" s="50"/>
      <c r="L112" s="83"/>
      <c r="M112" s="144"/>
    </row>
    <row r="113" spans="1:13" x14ac:dyDescent="0.2">
      <c r="A113" s="313"/>
      <c r="B113" s="331"/>
      <c r="C113" s="332"/>
      <c r="D113" s="331"/>
      <c r="E113" s="330"/>
      <c r="F113" s="29"/>
      <c r="G113" s="29"/>
      <c r="H113" s="28"/>
      <c r="I113" s="30"/>
      <c r="J113" s="30"/>
      <c r="K113" s="50"/>
      <c r="L113" s="83"/>
      <c r="M113" s="144"/>
    </row>
    <row r="114" spans="1:13" x14ac:dyDescent="0.2">
      <c r="A114" s="313"/>
      <c r="B114" s="331"/>
      <c r="C114" s="332"/>
      <c r="D114" s="331"/>
      <c r="E114" s="330"/>
      <c r="F114" s="29"/>
      <c r="G114" s="29"/>
      <c r="H114" s="28"/>
      <c r="I114" s="30"/>
      <c r="J114" s="30"/>
      <c r="K114" s="50"/>
      <c r="L114" s="83"/>
      <c r="M114" s="144"/>
    </row>
    <row r="115" spans="1:13" x14ac:dyDescent="0.2">
      <c r="A115" s="313" t="s">
        <v>42</v>
      </c>
      <c r="B115" s="313" t="s">
        <v>5</v>
      </c>
      <c r="C115" s="312" t="s">
        <v>2</v>
      </c>
      <c r="D115" s="303" t="s">
        <v>29</v>
      </c>
      <c r="E115" s="330">
        <v>5</v>
      </c>
      <c r="F115" s="31"/>
      <c r="G115" s="31"/>
      <c r="H115" s="28"/>
      <c r="I115" s="30"/>
      <c r="J115" s="30"/>
      <c r="K115" s="50"/>
      <c r="L115" s="83"/>
      <c r="M115" s="144"/>
    </row>
    <row r="116" spans="1:13" x14ac:dyDescent="0.2">
      <c r="A116" s="313"/>
      <c r="B116" s="331"/>
      <c r="C116" s="332"/>
      <c r="D116" s="331"/>
      <c r="E116" s="330"/>
      <c r="F116" s="31"/>
      <c r="G116" s="31"/>
      <c r="H116" s="28"/>
      <c r="I116" s="30"/>
      <c r="J116" s="30"/>
      <c r="K116" s="50"/>
      <c r="L116" s="83"/>
      <c r="M116" s="144"/>
    </row>
    <row r="117" spans="1:13" x14ac:dyDescent="0.2">
      <c r="A117" s="313"/>
      <c r="B117" s="331"/>
      <c r="C117" s="332"/>
      <c r="D117" s="331"/>
      <c r="E117" s="330"/>
      <c r="F117" s="31"/>
      <c r="G117" s="31"/>
      <c r="H117" s="28"/>
      <c r="I117" s="30"/>
      <c r="J117" s="30"/>
      <c r="K117" s="50"/>
      <c r="L117" s="83"/>
      <c r="M117" s="144"/>
    </row>
    <row r="118" spans="1:13" x14ac:dyDescent="0.2">
      <c r="A118" s="313"/>
      <c r="B118" s="331"/>
      <c r="C118" s="332"/>
      <c r="D118" s="331"/>
      <c r="E118" s="330"/>
      <c r="F118" s="29"/>
      <c r="G118" s="29"/>
      <c r="H118" s="28"/>
      <c r="I118" s="30"/>
      <c r="J118" s="30"/>
      <c r="K118" s="50"/>
      <c r="L118" s="83"/>
      <c r="M118" s="144"/>
    </row>
    <row r="119" spans="1:13" x14ac:dyDescent="0.2">
      <c r="A119" s="313"/>
      <c r="B119" s="331"/>
      <c r="C119" s="332"/>
      <c r="D119" s="331"/>
      <c r="E119" s="330"/>
      <c r="F119" s="29"/>
      <c r="G119" s="29"/>
      <c r="H119" s="28"/>
      <c r="I119" s="30"/>
      <c r="J119" s="30"/>
      <c r="K119" s="50"/>
      <c r="L119" s="83"/>
      <c r="M119" s="144"/>
    </row>
    <row r="120" spans="1:13" x14ac:dyDescent="0.2">
      <c r="A120" s="313"/>
      <c r="B120" s="331"/>
      <c r="C120" s="332"/>
      <c r="D120" s="331"/>
      <c r="E120" s="330"/>
      <c r="F120" s="29"/>
      <c r="G120" s="29"/>
      <c r="H120" s="28"/>
      <c r="I120" s="30"/>
      <c r="J120" s="30"/>
      <c r="K120" s="50"/>
      <c r="L120" s="83"/>
      <c r="M120" s="144"/>
    </row>
    <row r="121" spans="1:13" x14ac:dyDescent="0.2">
      <c r="A121" s="313"/>
      <c r="B121" s="331"/>
      <c r="C121" s="332"/>
      <c r="D121" s="331"/>
      <c r="E121" s="330"/>
      <c r="F121" s="29"/>
      <c r="G121" s="29"/>
      <c r="H121" s="28"/>
      <c r="I121" s="30"/>
      <c r="J121" s="30"/>
      <c r="K121" s="50"/>
      <c r="L121" s="83"/>
      <c r="M121" s="144"/>
    </row>
    <row r="122" spans="1:13" x14ac:dyDescent="0.2">
      <c r="A122" s="313" t="s">
        <v>42</v>
      </c>
      <c r="B122" s="313" t="s">
        <v>5</v>
      </c>
      <c r="C122" s="312" t="s">
        <v>2</v>
      </c>
      <c r="D122" s="303" t="s">
        <v>29</v>
      </c>
      <c r="E122" s="330">
        <v>6</v>
      </c>
      <c r="F122" s="31"/>
      <c r="G122" s="31"/>
      <c r="H122" s="28"/>
      <c r="I122" s="30"/>
      <c r="J122" s="30"/>
      <c r="K122" s="50"/>
      <c r="L122" s="83"/>
      <c r="M122" s="144"/>
    </row>
    <row r="123" spans="1:13" x14ac:dyDescent="0.2">
      <c r="A123" s="313"/>
      <c r="B123" s="331"/>
      <c r="C123" s="332"/>
      <c r="D123" s="331"/>
      <c r="E123" s="330"/>
      <c r="F123" s="31"/>
      <c r="G123" s="31"/>
      <c r="H123" s="28"/>
      <c r="I123" s="30"/>
      <c r="J123" s="30"/>
      <c r="K123" s="50"/>
      <c r="L123" s="83"/>
      <c r="M123" s="144"/>
    </row>
    <row r="124" spans="1:13" x14ac:dyDescent="0.2">
      <c r="A124" s="313"/>
      <c r="B124" s="331"/>
      <c r="C124" s="332"/>
      <c r="D124" s="331"/>
      <c r="E124" s="330"/>
      <c r="F124" s="29"/>
      <c r="G124" s="29"/>
      <c r="H124" s="28"/>
      <c r="I124" s="30"/>
      <c r="J124" s="30"/>
      <c r="K124" s="50"/>
      <c r="L124" s="83"/>
      <c r="M124" s="144"/>
    </row>
    <row r="125" spans="1:13" x14ac:dyDescent="0.2">
      <c r="A125" s="313"/>
      <c r="B125" s="331"/>
      <c r="C125" s="332"/>
      <c r="D125" s="331"/>
      <c r="E125" s="330"/>
      <c r="F125" s="29"/>
      <c r="G125" s="29"/>
      <c r="H125" s="28"/>
      <c r="I125" s="30"/>
      <c r="J125" s="30"/>
      <c r="K125" s="50"/>
      <c r="L125" s="83"/>
      <c r="M125" s="144"/>
    </row>
    <row r="126" spans="1:13" x14ac:dyDescent="0.2">
      <c r="A126" s="313"/>
      <c r="B126" s="331"/>
      <c r="C126" s="332"/>
      <c r="D126" s="331"/>
      <c r="E126" s="330"/>
      <c r="F126" s="29"/>
      <c r="G126" s="29"/>
      <c r="H126" s="28"/>
      <c r="I126" s="30"/>
      <c r="J126" s="30"/>
      <c r="K126" s="50"/>
      <c r="L126" s="83"/>
      <c r="M126" s="144"/>
    </row>
    <row r="127" spans="1:13" x14ac:dyDescent="0.2">
      <c r="A127" s="313"/>
      <c r="B127" s="331"/>
      <c r="C127" s="332"/>
      <c r="D127" s="331"/>
      <c r="E127" s="330"/>
      <c r="F127" s="29"/>
      <c r="G127" s="29"/>
      <c r="H127" s="28"/>
      <c r="I127" s="30"/>
      <c r="J127" s="30"/>
      <c r="K127" s="50"/>
      <c r="L127" s="83"/>
      <c r="M127" s="144"/>
    </row>
    <row r="128" spans="1:13" x14ac:dyDescent="0.2">
      <c r="F128" s="351">
        <v>45989</v>
      </c>
    </row>
    <row r="129" spans="1:12" x14ac:dyDescent="0.2">
      <c r="A129" s="313" t="s">
        <v>6</v>
      </c>
      <c r="B129" s="313" t="s">
        <v>5</v>
      </c>
      <c r="C129" s="312" t="s">
        <v>2</v>
      </c>
      <c r="D129" s="303" t="s">
        <v>1058</v>
      </c>
      <c r="E129" s="340" t="s">
        <v>1086</v>
      </c>
      <c r="F129" s="31" t="s">
        <v>124</v>
      </c>
      <c r="G129" s="31" t="s">
        <v>108</v>
      </c>
      <c r="H129" s="28" t="s">
        <v>62</v>
      </c>
      <c r="I129" s="30" t="s">
        <v>467</v>
      </c>
      <c r="J129" s="50" t="s">
        <v>60</v>
      </c>
      <c r="K129" s="50" t="str">
        <f>"07373380"</f>
        <v>07373380</v>
      </c>
      <c r="L129" s="50" t="str">
        <f>"P10/-/P10/P11"</f>
        <v>P10/-/P10/P11</v>
      </c>
    </row>
    <row r="130" spans="1:12" x14ac:dyDescent="0.2">
      <c r="A130" s="313"/>
      <c r="B130" s="331"/>
      <c r="C130" s="332"/>
      <c r="D130" s="331"/>
      <c r="E130" s="340"/>
      <c r="F130" s="31" t="s">
        <v>471</v>
      </c>
      <c r="G130" s="31" t="s">
        <v>40</v>
      </c>
      <c r="H130" s="28" t="s">
        <v>62</v>
      </c>
      <c r="I130" s="30" t="s">
        <v>472</v>
      </c>
      <c r="J130" s="50" t="s">
        <v>60</v>
      </c>
      <c r="K130" s="50" t="str">
        <f>"07042107"</f>
        <v>07042107</v>
      </c>
      <c r="L130" s="50" t="str">
        <f>"D7/D8/D8"</f>
        <v>D7/D8/D8</v>
      </c>
    </row>
    <row r="131" spans="1:12" x14ac:dyDescent="0.2">
      <c r="A131" s="313"/>
      <c r="B131" s="331"/>
      <c r="C131" s="332"/>
      <c r="D131" s="331"/>
      <c r="E131" s="340"/>
      <c r="F131" s="31" t="s">
        <v>67</v>
      </c>
      <c r="G131" s="31" t="s">
        <v>47</v>
      </c>
      <c r="H131" s="28" t="s">
        <v>62</v>
      </c>
      <c r="I131" s="30" t="s">
        <v>465</v>
      </c>
      <c r="J131" s="50" t="s">
        <v>60</v>
      </c>
      <c r="K131" s="50" t="str">
        <f>"07270242"</f>
        <v>07270242</v>
      </c>
      <c r="L131" s="50" t="str">
        <f>"D8/-/D8/R6"</f>
        <v>D8/-/D8/R6</v>
      </c>
    </row>
    <row r="132" spans="1:12" x14ac:dyDescent="0.2">
      <c r="A132" s="313"/>
      <c r="B132" s="331"/>
      <c r="C132" s="332"/>
      <c r="D132" s="331"/>
      <c r="E132" s="340"/>
      <c r="F132" s="29" t="s">
        <v>999</v>
      </c>
      <c r="G132" s="29" t="s">
        <v>1000</v>
      </c>
      <c r="H132" s="28" t="s">
        <v>62</v>
      </c>
      <c r="I132" s="30" t="s">
        <v>1001</v>
      </c>
      <c r="J132" s="50" t="s">
        <v>60</v>
      </c>
      <c r="K132" s="50" t="str">
        <f>"06753592"</f>
        <v>06753592</v>
      </c>
      <c r="L132" s="50" t="str">
        <f>"N2/N1/-/N2"</f>
        <v>N2/N1/-/N2</v>
      </c>
    </row>
    <row r="133" spans="1:12" x14ac:dyDescent="0.2">
      <c r="A133" s="313"/>
      <c r="B133" s="331"/>
      <c r="C133" s="332"/>
      <c r="D133" s="331"/>
      <c r="E133" s="340"/>
      <c r="F133" s="29" t="s">
        <v>1059</v>
      </c>
      <c r="G133" s="29" t="s">
        <v>1060</v>
      </c>
      <c r="H133" s="28" t="s">
        <v>62</v>
      </c>
      <c r="I133" s="30" t="s">
        <v>1061</v>
      </c>
      <c r="J133" s="50" t="s">
        <v>60</v>
      </c>
      <c r="K133" s="50" t="str">
        <f>"06519771"</f>
        <v>06519771</v>
      </c>
      <c r="L133" s="50" t="str">
        <f>"N3/N2/-/N2"</f>
        <v>N3/N2/-/N2</v>
      </c>
    </row>
    <row r="134" spans="1:12" x14ac:dyDescent="0.2">
      <c r="A134" s="313" t="s">
        <v>6</v>
      </c>
      <c r="B134" s="313" t="s">
        <v>5</v>
      </c>
      <c r="C134" s="312" t="s">
        <v>2</v>
      </c>
      <c r="D134" s="303" t="s">
        <v>1058</v>
      </c>
      <c r="E134" s="340" t="s">
        <v>1086</v>
      </c>
      <c r="F134" s="31" t="s">
        <v>1023</v>
      </c>
      <c r="G134" s="31" t="s">
        <v>1024</v>
      </c>
      <c r="H134" s="28" t="s">
        <v>39</v>
      </c>
      <c r="I134" s="30" t="s">
        <v>1025</v>
      </c>
      <c r="J134" s="50" t="s">
        <v>60</v>
      </c>
      <c r="K134" s="50" t="str">
        <f>"07031239"</f>
        <v>07031239</v>
      </c>
      <c r="L134" s="50" t="str">
        <f>"N3/N3/N2"</f>
        <v>N3/N3/N2</v>
      </c>
    </row>
    <row r="135" spans="1:12" x14ac:dyDescent="0.2">
      <c r="A135" s="313"/>
      <c r="B135" s="331"/>
      <c r="C135" s="332"/>
      <c r="D135" s="331"/>
      <c r="E135" s="340"/>
      <c r="F135" s="31" t="s">
        <v>1034</v>
      </c>
      <c r="G135" s="31" t="s">
        <v>21</v>
      </c>
      <c r="H135" s="28" t="s">
        <v>214</v>
      </c>
      <c r="I135" s="30" t="s">
        <v>1035</v>
      </c>
      <c r="J135" s="50" t="s">
        <v>60</v>
      </c>
      <c r="K135" s="50" t="str">
        <f>"06709127"</f>
        <v>06709127</v>
      </c>
      <c r="L135" s="50" t="str">
        <f>"N3/N3/N2"</f>
        <v>N3/N3/N2</v>
      </c>
    </row>
    <row r="136" spans="1:12" x14ac:dyDescent="0.2">
      <c r="A136" s="313"/>
      <c r="B136" s="331"/>
      <c r="C136" s="332"/>
      <c r="D136" s="331"/>
      <c r="E136" s="340"/>
      <c r="F136" s="31" t="s">
        <v>1026</v>
      </c>
      <c r="G136" s="31" t="s">
        <v>109</v>
      </c>
      <c r="H136" s="28" t="s">
        <v>36</v>
      </c>
      <c r="I136" s="30" t="s">
        <v>1027</v>
      </c>
      <c r="J136" s="50" t="s">
        <v>60</v>
      </c>
      <c r="K136" s="50" t="str">
        <f>"06895175"</f>
        <v>06895175</v>
      </c>
      <c r="L136" s="50" t="str">
        <f>"R4/R4/N3"</f>
        <v>R4/R4/N3</v>
      </c>
    </row>
    <row r="137" spans="1:12" x14ac:dyDescent="0.2">
      <c r="A137" s="313"/>
      <c r="B137" s="331"/>
      <c r="C137" s="332"/>
      <c r="D137" s="331"/>
      <c r="E137" s="340"/>
      <c r="F137" s="31" t="s">
        <v>1020</v>
      </c>
      <c r="G137" s="31" t="s">
        <v>213</v>
      </c>
      <c r="H137" s="28" t="s">
        <v>1021</v>
      </c>
      <c r="I137" s="30" t="s">
        <v>1022</v>
      </c>
      <c r="J137" s="50" t="s">
        <v>60</v>
      </c>
      <c r="K137" s="50" t="str">
        <f>"06760699"</f>
        <v>06760699</v>
      </c>
      <c r="L137" s="50" t="str">
        <f>"N3/N2/N2"</f>
        <v>N3/N2/N2</v>
      </c>
    </row>
    <row r="138" spans="1:12" x14ac:dyDescent="0.2">
      <c r="A138" s="313"/>
      <c r="B138" s="331"/>
      <c r="C138" s="332"/>
      <c r="D138" s="331"/>
      <c r="E138" s="340"/>
      <c r="F138" s="29" t="s">
        <v>996</v>
      </c>
      <c r="G138" s="29" t="s">
        <v>997</v>
      </c>
      <c r="H138" s="28" t="s">
        <v>39</v>
      </c>
      <c r="I138" s="30" t="s">
        <v>998</v>
      </c>
      <c r="J138" s="50" t="s">
        <v>60</v>
      </c>
      <c r="K138" s="50" t="str">
        <f>"06859011"</f>
        <v>06859011</v>
      </c>
      <c r="L138" s="50" t="str">
        <f>"N2/N3/R4"</f>
        <v>N2/N3/R4</v>
      </c>
    </row>
    <row r="139" spans="1:12" x14ac:dyDescent="0.2">
      <c r="A139" s="313"/>
      <c r="B139" s="331"/>
      <c r="C139" s="332"/>
      <c r="D139" s="331"/>
      <c r="E139" s="340"/>
      <c r="F139" s="29" t="s">
        <v>1029</v>
      </c>
      <c r="G139" s="29" t="s">
        <v>26</v>
      </c>
      <c r="H139" s="28" t="s">
        <v>35</v>
      </c>
      <c r="I139" s="30" t="s">
        <v>1030</v>
      </c>
      <c r="J139" s="50" t="s">
        <v>60</v>
      </c>
      <c r="K139" s="50" t="str">
        <f>"06754448"</f>
        <v>06754448</v>
      </c>
      <c r="L139" s="50" t="str">
        <f>"N2/N2/N1"</f>
        <v>N2/N2/N1</v>
      </c>
    </row>
    <row r="140" spans="1:12" x14ac:dyDescent="0.2">
      <c r="A140" s="313"/>
      <c r="B140" s="331"/>
      <c r="C140" s="332"/>
      <c r="D140" s="331"/>
      <c r="E140" s="340"/>
      <c r="F140" s="29" t="s">
        <v>1002</v>
      </c>
      <c r="G140" s="29" t="s">
        <v>88</v>
      </c>
      <c r="H140" s="28" t="s">
        <v>39</v>
      </c>
      <c r="I140" s="30" t="s">
        <v>1003</v>
      </c>
      <c r="J140" s="50" t="s">
        <v>60</v>
      </c>
      <c r="K140" s="50" t="str">
        <f>"06851001"</f>
        <v>06851001</v>
      </c>
      <c r="L140" s="50" t="str">
        <f>"N3/N3/N3"</f>
        <v>N3/N3/N3</v>
      </c>
    </row>
    <row r="141" spans="1:12" x14ac:dyDescent="0.2">
      <c r="A141" s="313"/>
      <c r="B141" s="331"/>
      <c r="C141" s="332"/>
      <c r="D141" s="331"/>
      <c r="E141" s="340"/>
      <c r="F141" s="29" t="s">
        <v>1015</v>
      </c>
      <c r="G141" s="29" t="s">
        <v>1016</v>
      </c>
      <c r="H141" s="28" t="s">
        <v>39</v>
      </c>
      <c r="I141" s="30" t="s">
        <v>1017</v>
      </c>
      <c r="J141" s="50" t="s">
        <v>60</v>
      </c>
      <c r="K141" s="50" t="str">
        <f>"06823324"</f>
        <v>06823324</v>
      </c>
      <c r="L141" s="50" t="str">
        <f>"R4/N3/N3"</f>
        <v>R4/N3/N3</v>
      </c>
    </row>
    <row r="142" spans="1:12" x14ac:dyDescent="0.2">
      <c r="A142" s="313" t="s">
        <v>6</v>
      </c>
      <c r="B142" s="313" t="s">
        <v>5</v>
      </c>
      <c r="C142" s="312" t="s">
        <v>2</v>
      </c>
      <c r="D142" s="303" t="s">
        <v>333</v>
      </c>
    </row>
    <row r="143" spans="1:12" x14ac:dyDescent="0.2">
      <c r="A143" s="313"/>
      <c r="B143" s="331"/>
      <c r="C143" s="332"/>
      <c r="D143" s="331"/>
    </row>
    <row r="144" spans="1:12" x14ac:dyDescent="0.2">
      <c r="A144" s="313"/>
      <c r="B144" s="331"/>
      <c r="C144" s="332"/>
      <c r="D144" s="331"/>
    </row>
    <row r="145" spans="1:13" x14ac:dyDescent="0.2">
      <c r="A145" s="313"/>
      <c r="B145" s="331"/>
      <c r="C145" s="332"/>
      <c r="D145" s="331"/>
    </row>
    <row r="146" spans="1:13" x14ac:dyDescent="0.2">
      <c r="A146" s="313"/>
      <c r="B146" s="331"/>
      <c r="C146" s="332"/>
      <c r="D146" s="331"/>
    </row>
    <row r="147" spans="1:13" x14ac:dyDescent="0.2">
      <c r="A147" s="313" t="s">
        <v>6</v>
      </c>
      <c r="B147" s="313" t="s">
        <v>5</v>
      </c>
      <c r="C147" s="312" t="s">
        <v>2</v>
      </c>
      <c r="D147" s="303" t="s">
        <v>333</v>
      </c>
      <c r="E147" s="124"/>
      <c r="H147" s="124"/>
      <c r="I147" s="124"/>
      <c r="J147" s="124"/>
      <c r="K147" s="124"/>
    </row>
    <row r="148" spans="1:13" x14ac:dyDescent="0.2">
      <c r="A148" s="313"/>
      <c r="B148" s="331"/>
      <c r="C148" s="332"/>
      <c r="D148" s="331"/>
      <c r="E148" s="124"/>
      <c r="H148" s="124"/>
      <c r="I148" s="124"/>
      <c r="J148" s="124"/>
      <c r="K148" s="124"/>
    </row>
    <row r="149" spans="1:13" x14ac:dyDescent="0.2">
      <c r="A149" s="313"/>
      <c r="B149" s="331"/>
      <c r="C149" s="332"/>
      <c r="D149" s="331"/>
      <c r="E149" s="124"/>
      <c r="H149" s="124"/>
      <c r="I149" s="124"/>
      <c r="J149" s="124"/>
      <c r="K149" s="124"/>
    </row>
    <row r="150" spans="1:13" x14ac:dyDescent="0.2">
      <c r="A150" s="313"/>
      <c r="B150" s="331"/>
      <c r="C150" s="332"/>
      <c r="D150" s="331"/>
      <c r="E150" s="124"/>
      <c r="H150" s="124"/>
      <c r="I150" s="124"/>
      <c r="J150" s="124"/>
      <c r="K150" s="124"/>
    </row>
    <row r="151" spans="1:13" x14ac:dyDescent="0.2">
      <c r="A151" s="313"/>
      <c r="B151" s="331"/>
      <c r="C151" s="332"/>
      <c r="D151" s="331"/>
      <c r="E151" s="124"/>
      <c r="H151" s="124"/>
      <c r="I151" s="124"/>
      <c r="J151" s="124"/>
      <c r="K151" s="124"/>
    </row>
    <row r="152" spans="1:13" x14ac:dyDescent="0.2">
      <c r="A152" s="313"/>
      <c r="B152" s="331"/>
      <c r="C152" s="332"/>
      <c r="D152" s="331"/>
      <c r="E152" s="124"/>
      <c r="H152" s="124"/>
      <c r="I152" s="124"/>
      <c r="J152" s="124"/>
      <c r="K152" s="124"/>
    </row>
    <row r="153" spans="1:13" x14ac:dyDescent="0.2">
      <c r="A153" s="313"/>
      <c r="B153" s="331"/>
      <c r="C153" s="332"/>
      <c r="D153" s="331"/>
      <c r="E153" s="124"/>
      <c r="H153" s="124"/>
      <c r="I153" s="124"/>
      <c r="J153" s="124"/>
      <c r="K153" s="124"/>
    </row>
    <row r="154" spans="1:13" x14ac:dyDescent="0.2">
      <c r="A154" s="313"/>
      <c r="B154" s="331"/>
      <c r="C154" s="332"/>
      <c r="D154" s="331"/>
      <c r="E154" s="124"/>
      <c r="H154" s="124"/>
      <c r="I154" s="124"/>
      <c r="J154" s="124"/>
      <c r="K154" s="124"/>
    </row>
    <row r="155" spans="1:13" x14ac:dyDescent="0.2">
      <c r="A155" s="345"/>
      <c r="B155" s="345"/>
      <c r="C155" s="345"/>
      <c r="D155" s="346"/>
      <c r="E155" s="347"/>
      <c r="F155" s="345"/>
      <c r="G155" s="345"/>
      <c r="H155" s="348"/>
      <c r="I155" s="349"/>
      <c r="J155" s="349"/>
      <c r="K155" s="349"/>
      <c r="L155" s="345"/>
      <c r="M155" s="350"/>
    </row>
  </sheetData>
  <sortState xmlns:xlrd2="http://schemas.microsoft.com/office/spreadsheetml/2017/richdata2" ref="F95:K97">
    <sortCondition ref="F95:F97"/>
  </sortState>
  <mergeCells count="163">
    <mergeCell ref="E25:E26"/>
    <mergeCell ref="A19:A20"/>
    <mergeCell ref="B19:B20"/>
    <mergeCell ref="A134:A141"/>
    <mergeCell ref="B134:B141"/>
    <mergeCell ref="C134:C141"/>
    <mergeCell ref="D134:D141"/>
    <mergeCell ref="A142:A146"/>
    <mergeCell ref="B142:B146"/>
    <mergeCell ref="C142:C146"/>
    <mergeCell ref="D142:D146"/>
    <mergeCell ref="E129:E133"/>
    <mergeCell ref="A57:A63"/>
    <mergeCell ref="B57:B63"/>
    <mergeCell ref="C57:C63"/>
    <mergeCell ref="D57:D63"/>
    <mergeCell ref="E57:E63"/>
    <mergeCell ref="A64:A71"/>
    <mergeCell ref="B64:B71"/>
    <mergeCell ref="C64:C71"/>
    <mergeCell ref="D64:D71"/>
    <mergeCell ref="E64:E71"/>
    <mergeCell ref="A147:A154"/>
    <mergeCell ref="B147:B154"/>
    <mergeCell ref="C147:C154"/>
    <mergeCell ref="D147:D154"/>
    <mergeCell ref="E134:E141"/>
    <mergeCell ref="A129:A133"/>
    <mergeCell ref="B129:B133"/>
    <mergeCell ref="C129:C133"/>
    <mergeCell ref="D129:D133"/>
    <mergeCell ref="E46:E51"/>
    <mergeCell ref="D46:D51"/>
    <mergeCell ref="C41:C42"/>
    <mergeCell ref="D41:D42"/>
    <mergeCell ref="E41:E42"/>
    <mergeCell ref="A31:A32"/>
    <mergeCell ref="B31:B32"/>
    <mergeCell ref="C31:C32"/>
    <mergeCell ref="D31:D32"/>
    <mergeCell ref="E31:E32"/>
    <mergeCell ref="A43:A44"/>
    <mergeCell ref="B43:B44"/>
    <mergeCell ref="C43:C44"/>
    <mergeCell ref="D43:D44"/>
    <mergeCell ref="E43:E44"/>
    <mergeCell ref="A1:M1"/>
    <mergeCell ref="A37:A38"/>
    <mergeCell ref="A23:A24"/>
    <mergeCell ref="B23:B24"/>
    <mergeCell ref="A41:A42"/>
    <mergeCell ref="B41:B42"/>
    <mergeCell ref="D19:D20"/>
    <mergeCell ref="E19:E20"/>
    <mergeCell ref="C21:C22"/>
    <mergeCell ref="E27:E28"/>
    <mergeCell ref="E33:E34"/>
    <mergeCell ref="D21:D22"/>
    <mergeCell ref="E21:E22"/>
    <mergeCell ref="D33:D34"/>
    <mergeCell ref="C19:C20"/>
    <mergeCell ref="C27:C28"/>
    <mergeCell ref="C23:C24"/>
    <mergeCell ref="D23:D24"/>
    <mergeCell ref="E23:E24"/>
    <mergeCell ref="C39:C40"/>
    <mergeCell ref="D39:D40"/>
    <mergeCell ref="C35:C36"/>
    <mergeCell ref="D35:D36"/>
    <mergeCell ref="L2:N2"/>
    <mergeCell ref="D98:D104"/>
    <mergeCell ref="B46:B51"/>
    <mergeCell ref="C46:C51"/>
    <mergeCell ref="D52:D56"/>
    <mergeCell ref="A33:A34"/>
    <mergeCell ref="A21:A22"/>
    <mergeCell ref="B21:B22"/>
    <mergeCell ref="C33:C34"/>
    <mergeCell ref="B27:B28"/>
    <mergeCell ref="A29:A30"/>
    <mergeCell ref="A35:A36"/>
    <mergeCell ref="A39:A40"/>
    <mergeCell ref="B39:B40"/>
    <mergeCell ref="A46:A51"/>
    <mergeCell ref="A27:A28"/>
    <mergeCell ref="C52:C56"/>
    <mergeCell ref="D27:D28"/>
    <mergeCell ref="A25:A26"/>
    <mergeCell ref="B25:B26"/>
    <mergeCell ref="C25:C26"/>
    <mergeCell ref="D25:D26"/>
    <mergeCell ref="A122:A127"/>
    <mergeCell ref="B122:B127"/>
    <mergeCell ref="C122:C127"/>
    <mergeCell ref="D122:D127"/>
    <mergeCell ref="E122:E127"/>
    <mergeCell ref="B115:B121"/>
    <mergeCell ref="C115:C121"/>
    <mergeCell ref="D115:D121"/>
    <mergeCell ref="E115:E121"/>
    <mergeCell ref="A115:A121"/>
    <mergeCell ref="E52:E56"/>
    <mergeCell ref="D73:D78"/>
    <mergeCell ref="E73:E78"/>
    <mergeCell ref="A52:A56"/>
    <mergeCell ref="B52:B56"/>
    <mergeCell ref="A73:A78"/>
    <mergeCell ref="B73:B78"/>
    <mergeCell ref="C73:C78"/>
    <mergeCell ref="E90:E97"/>
    <mergeCell ref="D90:D97"/>
    <mergeCell ref="A90:A97"/>
    <mergeCell ref="B90:B97"/>
    <mergeCell ref="C90:C97"/>
    <mergeCell ref="E111:E114"/>
    <mergeCell ref="E105:E110"/>
    <mergeCell ref="D105:D110"/>
    <mergeCell ref="D111:D114"/>
    <mergeCell ref="A79:A83"/>
    <mergeCell ref="B79:B83"/>
    <mergeCell ref="C79:C83"/>
    <mergeCell ref="D79:D83"/>
    <mergeCell ref="E79:E83"/>
    <mergeCell ref="A84:A88"/>
    <mergeCell ref="B84:B88"/>
    <mergeCell ref="C84:C88"/>
    <mergeCell ref="D84:D88"/>
    <mergeCell ref="E84:E88"/>
    <mergeCell ref="A111:A114"/>
    <mergeCell ref="B111:B114"/>
    <mergeCell ref="C111:C114"/>
    <mergeCell ref="A105:A110"/>
    <mergeCell ref="B105:B110"/>
    <mergeCell ref="C105:C110"/>
    <mergeCell ref="E98:E104"/>
    <mergeCell ref="A98:A104"/>
    <mergeCell ref="B98:B104"/>
    <mergeCell ref="C98:C104"/>
    <mergeCell ref="B33:B34"/>
    <mergeCell ref="B29:B30"/>
    <mergeCell ref="C29:C30"/>
    <mergeCell ref="D29:D30"/>
    <mergeCell ref="E29:E30"/>
    <mergeCell ref="E35:E36"/>
    <mergeCell ref="E39:E40"/>
    <mergeCell ref="B35:B36"/>
    <mergeCell ref="D37:D38"/>
    <mergeCell ref="E37:E38"/>
    <mergeCell ref="C37:C38"/>
    <mergeCell ref="B37:B38"/>
    <mergeCell ref="M33:M34"/>
    <mergeCell ref="M35:M36"/>
    <mergeCell ref="M37:M38"/>
    <mergeCell ref="M39:M40"/>
    <mergeCell ref="M41:M42"/>
    <mergeCell ref="M43:M44"/>
    <mergeCell ref="M19:M20"/>
    <mergeCell ref="M21:M22"/>
    <mergeCell ref="M23:M24"/>
    <mergeCell ref="M25:M26"/>
    <mergeCell ref="M27:M28"/>
    <mergeCell ref="M29:M30"/>
    <mergeCell ref="M31:M32"/>
  </mergeCells>
  <phoneticPr fontId="0" type="noConversion"/>
  <pageMargins left="0.15748031496062992" right="0.15748031496062992" top="0.19685039370078741" bottom="0.15748031496062992" header="0.15748031496062992" footer="0.1574803149606299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Licenciés ffsu</vt:lpstr>
      <vt:lpstr>Participants</vt:lpstr>
      <vt:lpstr>Participations</vt:lpstr>
      <vt:lpstr>NATIONAL</vt:lpstr>
      <vt:lpstr>TOURNOI</vt:lpstr>
      <vt:lpstr>SIMPLE</vt:lpstr>
      <vt:lpstr>EQUIPE</vt:lpstr>
      <vt:lpstr>qualif CFU</vt:lpstr>
    </vt:vector>
  </TitlesOfParts>
  <Company>FF Sport U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 2</dc:creator>
  <cp:lastModifiedBy>Marie-Rose ALFANO-KALLI</cp:lastModifiedBy>
  <cp:lastPrinted>2025-02-04T13:18:56Z</cp:lastPrinted>
  <dcterms:created xsi:type="dcterms:W3CDTF">2004-10-27T12:44:26Z</dcterms:created>
  <dcterms:modified xsi:type="dcterms:W3CDTF">2025-02-04T13:27:13Z</dcterms:modified>
</cp:coreProperties>
</file>